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4" yWindow="-14" windowWidth="27431" windowHeight="6587"/>
  </bookViews>
  <sheets>
    <sheet name="unit-ditch-irr-crop" sheetId="1" r:id="rId1"/>
    <sheet name="stats" sheetId="2" r:id="rId2"/>
    <sheet name="key" sheetId="3" r:id="rId3"/>
  </sheets>
  <definedNames>
    <definedName name="_xlnm.Print_Area" localSheetId="1">stats!$B$1:$AF$51</definedName>
    <definedName name="_xlnm.Print_Titles" localSheetId="1">stats!$B:$B</definedName>
  </definedNames>
  <calcPr calcId="125725"/>
</workbook>
</file>

<file path=xl/calcChain.xml><?xml version="1.0" encoding="utf-8"?>
<calcChain xmlns="http://schemas.openxmlformats.org/spreadsheetml/2006/main">
  <c r="Q2414" i="1"/>
  <c r="Q2232"/>
  <c r="Q2751"/>
  <c r="Q1868"/>
  <c r="Q1120"/>
  <c r="Q1126"/>
  <c r="Q631"/>
  <c r="Q628"/>
  <c r="Q2524"/>
  <c r="Q2473"/>
  <c r="Q2476"/>
  <c r="Q2212"/>
  <c r="Q2103"/>
  <c r="Q2105"/>
  <c r="Q1488"/>
  <c r="Q1486"/>
  <c r="Q1331"/>
  <c r="Q1309"/>
  <c r="Q1748"/>
  <c r="Q1616"/>
  <c r="Q1614"/>
  <c r="Q152"/>
  <c r="Q88"/>
  <c r="Q1788"/>
  <c r="Q536"/>
  <c r="Q474"/>
  <c r="Q407"/>
  <c r="Q403"/>
  <c r="Q387"/>
  <c r="Q356"/>
  <c r="Q2439"/>
  <c r="Q2431"/>
  <c r="Q1997"/>
  <c r="Q1987"/>
  <c r="Q1968"/>
  <c r="Q2068"/>
  <c r="Q2041"/>
  <c r="Q2015"/>
  <c r="Q2022"/>
  <c r="Q1977"/>
  <c r="Q1229"/>
  <c r="Q1228"/>
  <c r="Q1215"/>
  <c r="Q1192"/>
  <c r="Q1290"/>
  <c r="Q1284"/>
  <c r="Q1263"/>
  <c r="Q1250"/>
  <c r="Q1492"/>
  <c r="Q1606"/>
  <c r="Q1601"/>
  <c r="Q1591"/>
  <c r="Q1507"/>
  <c r="Q3"/>
  <c r="AF32" i="2" l="1"/>
  <c r="AE32"/>
  <c r="AC32"/>
  <c r="AB32"/>
  <c r="Z32"/>
  <c r="Y32"/>
  <c r="W32"/>
  <c r="V32"/>
  <c r="T32"/>
  <c r="S32"/>
  <c r="Q32"/>
  <c r="P32"/>
  <c r="N32"/>
  <c r="M32"/>
  <c r="K32"/>
  <c r="J32"/>
  <c r="H32"/>
  <c r="G32"/>
  <c r="E32"/>
  <c r="D32"/>
  <c r="AF42"/>
  <c r="AF43"/>
  <c r="AF44"/>
  <c r="AF45"/>
  <c r="AF46"/>
  <c r="AF41"/>
  <c r="AE42"/>
  <c r="AE43"/>
  <c r="AE44"/>
  <c r="AE45"/>
  <c r="AE46"/>
  <c r="AE41"/>
  <c r="AC42"/>
  <c r="AC43"/>
  <c r="AC44"/>
  <c r="AC45"/>
  <c r="AC46"/>
  <c r="AC41"/>
  <c r="AB42"/>
  <c r="AB43"/>
  <c r="AB44"/>
  <c r="AB45"/>
  <c r="AB46"/>
  <c r="AB41"/>
  <c r="Z42"/>
  <c r="Z43"/>
  <c r="Z44"/>
  <c r="Z45"/>
  <c r="Z46"/>
  <c r="Z41"/>
  <c r="Y42"/>
  <c r="Y43"/>
  <c r="Y44"/>
  <c r="Y45"/>
  <c r="Y46"/>
  <c r="Y41"/>
  <c r="W42"/>
  <c r="W43"/>
  <c r="W44"/>
  <c r="W45"/>
  <c r="W46"/>
  <c r="W41"/>
  <c r="V42"/>
  <c r="V43"/>
  <c r="V44"/>
  <c r="V45"/>
  <c r="V46"/>
  <c r="V41"/>
  <c r="T42"/>
  <c r="T43"/>
  <c r="T44"/>
  <c r="T45"/>
  <c r="T46"/>
  <c r="T41"/>
  <c r="S42"/>
  <c r="S43"/>
  <c r="S44"/>
  <c r="S45"/>
  <c r="S46"/>
  <c r="S41"/>
  <c r="Q42"/>
  <c r="Q43"/>
  <c r="Q44"/>
  <c r="Q45"/>
  <c r="Q46"/>
  <c r="Q41"/>
  <c r="P42"/>
  <c r="P43"/>
  <c r="P44"/>
  <c r="P45"/>
  <c r="P46"/>
  <c r="P41"/>
  <c r="N42"/>
  <c r="N43"/>
  <c r="N44"/>
  <c r="N51" s="1"/>
  <c r="N45"/>
  <c r="N46"/>
  <c r="N41"/>
  <c r="M42"/>
  <c r="M43"/>
  <c r="M44"/>
  <c r="M45"/>
  <c r="M46"/>
  <c r="M41"/>
  <c r="K42"/>
  <c r="K43"/>
  <c r="K44"/>
  <c r="K45"/>
  <c r="K46"/>
  <c r="K41"/>
  <c r="J42"/>
  <c r="J43"/>
  <c r="J44"/>
  <c r="J45"/>
  <c r="J46"/>
  <c r="J41"/>
  <c r="H42"/>
  <c r="H43"/>
  <c r="H44"/>
  <c r="H45"/>
  <c r="H46"/>
  <c r="H41"/>
  <c r="G42"/>
  <c r="G43"/>
  <c r="G44"/>
  <c r="G45"/>
  <c r="G46"/>
  <c r="G41"/>
  <c r="E42"/>
  <c r="E43"/>
  <c r="E44"/>
  <c r="E45"/>
  <c r="E46"/>
  <c r="E41"/>
  <c r="D42"/>
  <c r="D43"/>
  <c r="D44"/>
  <c r="D45"/>
  <c r="D46"/>
  <c r="D41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3"/>
  <c r="AF34"/>
  <c r="AF35"/>
  <c r="AF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3"/>
  <c r="AE34"/>
  <c r="AE35"/>
  <c r="AE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3"/>
  <c r="AC34"/>
  <c r="AC35"/>
  <c r="AC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3"/>
  <c r="AB34"/>
  <c r="AB35"/>
  <c r="AB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3"/>
  <c r="Z34"/>
  <c r="Z35"/>
  <c r="Z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3"/>
  <c r="Y34"/>
  <c r="Y35"/>
  <c r="Y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3"/>
  <c r="W34"/>
  <c r="W35"/>
  <c r="W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3"/>
  <c r="V34"/>
  <c r="V35"/>
  <c r="V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3"/>
  <c r="T34"/>
  <c r="T35"/>
  <c r="T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3"/>
  <c r="S34"/>
  <c r="S35"/>
  <c r="S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3"/>
  <c r="Q34"/>
  <c r="Q35"/>
  <c r="Q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3"/>
  <c r="P34"/>
  <c r="P35"/>
  <c r="P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3"/>
  <c r="N34"/>
  <c r="N35"/>
  <c r="N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3"/>
  <c r="M34"/>
  <c r="M35"/>
  <c r="M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3"/>
  <c r="K34"/>
  <c r="K35"/>
  <c r="K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3"/>
  <c r="J34"/>
  <c r="J35"/>
  <c r="J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3"/>
  <c r="H34"/>
  <c r="H35"/>
  <c r="H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3"/>
  <c r="G34"/>
  <c r="G35"/>
  <c r="G4"/>
  <c r="D4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3"/>
  <c r="E34"/>
  <c r="E35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3"/>
  <c r="D34"/>
  <c r="D35"/>
  <c r="Z51" l="1"/>
  <c r="Z66" s="1"/>
  <c r="K51"/>
  <c r="K75" s="1"/>
  <c r="W51"/>
  <c r="W83" s="1"/>
  <c r="N66"/>
  <c r="N80"/>
  <c r="G36"/>
  <c r="N81"/>
  <c r="AF47"/>
  <c r="AE47"/>
  <c r="AC47"/>
  <c r="AB47"/>
  <c r="Z47"/>
  <c r="Y47"/>
  <c r="W47"/>
  <c r="V47"/>
  <c r="T47"/>
  <c r="S47"/>
  <c r="Q47"/>
  <c r="P47"/>
  <c r="N76"/>
  <c r="N79"/>
  <c r="N85"/>
  <c r="N69"/>
  <c r="N57"/>
  <c r="N59"/>
  <c r="N78"/>
  <c r="N62"/>
  <c r="N72"/>
  <c r="N70"/>
  <c r="N83"/>
  <c r="N75"/>
  <c r="N58"/>
  <c r="N47"/>
  <c r="N61"/>
  <c r="N60"/>
  <c r="M47"/>
  <c r="K79"/>
  <c r="K81"/>
  <c r="K60"/>
  <c r="K78"/>
  <c r="K47"/>
  <c r="J47"/>
  <c r="H47"/>
  <c r="G47"/>
  <c r="E47"/>
  <c r="D47"/>
  <c r="AF36"/>
  <c r="AE36"/>
  <c r="AB36"/>
  <c r="Y36"/>
  <c r="V36"/>
  <c r="T36"/>
  <c r="S36"/>
  <c r="P36"/>
  <c r="M36"/>
  <c r="J36"/>
  <c r="H36"/>
  <c r="D36"/>
  <c r="N94"/>
  <c r="N95"/>
  <c r="K95"/>
  <c r="W95"/>
  <c r="E36"/>
  <c r="K36"/>
  <c r="Q36"/>
  <c r="W36"/>
  <c r="AC36"/>
  <c r="H51"/>
  <c r="H72" s="1"/>
  <c r="T51"/>
  <c r="T76" s="1"/>
  <c r="AF51"/>
  <c r="AF58" s="1"/>
  <c r="N93"/>
  <c r="Z93"/>
  <c r="E51"/>
  <c r="E69" s="1"/>
  <c r="Q51"/>
  <c r="Q78" s="1"/>
  <c r="AC51"/>
  <c r="AC76" s="1"/>
  <c r="K93"/>
  <c r="N36"/>
  <c r="Z36"/>
  <c r="Z57" l="1"/>
  <c r="W93"/>
  <c r="Z61"/>
  <c r="Z94"/>
  <c r="Z75"/>
  <c r="Z58"/>
  <c r="K58"/>
  <c r="K72"/>
  <c r="K69"/>
  <c r="K70"/>
  <c r="Z60"/>
  <c r="Z80"/>
  <c r="Z78"/>
  <c r="Z62"/>
  <c r="Z79"/>
  <c r="Z69"/>
  <c r="H57"/>
  <c r="Z95"/>
  <c r="Z96" s="1"/>
  <c r="K76"/>
  <c r="K66"/>
  <c r="K83"/>
  <c r="K61"/>
  <c r="Z76"/>
  <c r="Z85"/>
  <c r="Z83"/>
  <c r="Z59"/>
  <c r="K62"/>
  <c r="K94"/>
  <c r="K57"/>
  <c r="K59"/>
  <c r="K80"/>
  <c r="K85"/>
  <c r="W70"/>
  <c r="Z72"/>
  <c r="Z70"/>
  <c r="Z81"/>
  <c r="W58"/>
  <c r="W85"/>
  <c r="W76"/>
  <c r="W61"/>
  <c r="W94"/>
  <c r="W57"/>
  <c r="W59"/>
  <c r="W72"/>
  <c r="W66"/>
  <c r="AC94"/>
  <c r="W78"/>
  <c r="W60"/>
  <c r="W69"/>
  <c r="W81"/>
  <c r="AC80"/>
  <c r="W75"/>
  <c r="W62"/>
  <c r="W79"/>
  <c r="W80"/>
  <c r="N87"/>
  <c r="AF69"/>
  <c r="AF57"/>
  <c r="AF95"/>
  <c r="AF72"/>
  <c r="AF78"/>
  <c r="AF59"/>
  <c r="AC81"/>
  <c r="H95"/>
  <c r="H81"/>
  <c r="H70"/>
  <c r="H76"/>
  <c r="H93"/>
  <c r="H60"/>
  <c r="H58"/>
  <c r="H80"/>
  <c r="H75"/>
  <c r="H85"/>
  <c r="H62"/>
  <c r="E95"/>
  <c r="E94"/>
  <c r="E62"/>
  <c r="E83"/>
  <c r="E78"/>
  <c r="E85"/>
  <c r="E76"/>
  <c r="E93"/>
  <c r="E59"/>
  <c r="Q69"/>
  <c r="Q79"/>
  <c r="Q58"/>
  <c r="T61"/>
  <c r="T79"/>
  <c r="T66"/>
  <c r="Q70"/>
  <c r="Q66"/>
  <c r="N96"/>
  <c r="AC95"/>
  <c r="Q59"/>
  <c r="Q62"/>
  <c r="Q57"/>
  <c r="T93"/>
  <c r="T80"/>
  <c r="AF61"/>
  <c r="AF79"/>
  <c r="T58"/>
  <c r="AC75"/>
  <c r="Q76"/>
  <c r="AH51"/>
  <c r="AJ51" s="1"/>
  <c r="T57"/>
  <c r="Q95"/>
  <c r="AC93"/>
  <c r="Q81"/>
  <c r="AC83"/>
  <c r="Q80"/>
  <c r="E60"/>
  <c r="Q61"/>
  <c r="AC78"/>
  <c r="E79"/>
  <c r="Q72"/>
  <c r="E58"/>
  <c r="AF94"/>
  <c r="H94"/>
  <c r="AF81"/>
  <c r="T69"/>
  <c r="H83"/>
  <c r="AF60"/>
  <c r="T59"/>
  <c r="H61"/>
  <c r="AF75"/>
  <c r="T78"/>
  <c r="H79"/>
  <c r="AF62"/>
  <c r="T72"/>
  <c r="H66"/>
  <c r="AF76"/>
  <c r="AC61"/>
  <c r="E75"/>
  <c r="E70"/>
  <c r="E66"/>
  <c r="E57"/>
  <c r="Q60"/>
  <c r="T83"/>
  <c r="Q75"/>
  <c r="AC69"/>
  <c r="AC60"/>
  <c r="Q85"/>
  <c r="AC58"/>
  <c r="T94"/>
  <c r="AF83"/>
  <c r="T85"/>
  <c r="T70"/>
  <c r="AF66"/>
  <c r="AC70"/>
  <c r="AC66"/>
  <c r="K96"/>
  <c r="Q94"/>
  <c r="Q93"/>
  <c r="E81"/>
  <c r="Q83"/>
  <c r="E80"/>
  <c r="AC59"/>
  <c r="AC85"/>
  <c r="AC62"/>
  <c r="E72"/>
  <c r="AC57"/>
  <c r="T95"/>
  <c r="AF93"/>
  <c r="T81"/>
  <c r="H69"/>
  <c r="AF80"/>
  <c r="T60"/>
  <c r="H59"/>
  <c r="AF85"/>
  <c r="T75"/>
  <c r="H78"/>
  <c r="AF70"/>
  <c r="T62"/>
  <c r="E61"/>
  <c r="AC79"/>
  <c r="AC72"/>
  <c r="Z87" l="1"/>
  <c r="K87"/>
  <c r="W96"/>
  <c r="W87"/>
  <c r="E96"/>
  <c r="AC96"/>
  <c r="H96"/>
  <c r="AF87"/>
  <c r="H87"/>
  <c r="AC87"/>
  <c r="AF96"/>
  <c r="E87"/>
  <c r="T96"/>
  <c r="T87"/>
  <c r="Q96"/>
  <c r="Q87"/>
  <c r="M2522" i="1"/>
  <c r="M2068"/>
  <c r="M1748"/>
  <c r="M1747"/>
  <c r="M1746"/>
  <c r="M1487"/>
  <c r="M1125"/>
  <c r="M1122"/>
  <c r="M1118"/>
  <c r="M152" l="1"/>
  <c r="M151"/>
  <c r="M150"/>
  <c r="M149"/>
  <c r="M146"/>
</calcChain>
</file>

<file path=xl/sharedStrings.xml><?xml version="1.0" encoding="utf-8"?>
<sst xmlns="http://schemas.openxmlformats.org/spreadsheetml/2006/main" count="34147" uniqueCount="3401">
  <si>
    <t>Field_ID</t>
  </si>
  <si>
    <t>Basin</t>
  </si>
  <si>
    <t>Sub_Basin</t>
  </si>
  <si>
    <t>Decree</t>
  </si>
  <si>
    <t>System</t>
  </si>
  <si>
    <t>SysCode</t>
  </si>
  <si>
    <t>Unit</t>
  </si>
  <si>
    <t>UCode</t>
  </si>
  <si>
    <t>Ditch</t>
  </si>
  <si>
    <t>Crop_Code</t>
  </si>
  <si>
    <t>Crop_Type</t>
  </si>
  <si>
    <t>Irr_Code</t>
  </si>
  <si>
    <t>Irr_Method</t>
  </si>
  <si>
    <t>Remarks</t>
  </si>
  <si>
    <t>GSAR 00029</t>
  </si>
  <si>
    <t>GSF</t>
  </si>
  <si>
    <t>GSAR</t>
  </si>
  <si>
    <t>Arizona v California</t>
  </si>
  <si>
    <t>San Fransico River</t>
  </si>
  <si>
    <t>SF</t>
  </si>
  <si>
    <t>Apache Creeek, Aragon</t>
  </si>
  <si>
    <t>AA</t>
  </si>
  <si>
    <t xml:space="preserve"> </t>
  </si>
  <si>
    <t>F</t>
  </si>
  <si>
    <t>Fallow, idle or otherwise not irrigated</t>
  </si>
  <si>
    <t>Not irrigated</t>
  </si>
  <si>
    <t>&lt;Null&gt;</t>
  </si>
  <si>
    <t>GSAR 00019</t>
  </si>
  <si>
    <t>Not Inspected (See Comments)</t>
  </si>
  <si>
    <t>Right move off</t>
  </si>
  <si>
    <t>GSAR 00031</t>
  </si>
  <si>
    <t>GSAR 00034</t>
  </si>
  <si>
    <t>GSAR 00035</t>
  </si>
  <si>
    <t>GSAR 00038</t>
  </si>
  <si>
    <t>GSAR 00040</t>
  </si>
  <si>
    <t>GSAR 00042</t>
  </si>
  <si>
    <t>GSAR 00047</t>
  </si>
  <si>
    <t>GSAR 00049</t>
  </si>
  <si>
    <t>GSAR 00053</t>
  </si>
  <si>
    <t>GSAR 00056</t>
  </si>
  <si>
    <t>GSAR 00073</t>
  </si>
  <si>
    <t>GSAR 00076</t>
  </si>
  <si>
    <t>GSAR 00079</t>
  </si>
  <si>
    <t>GSAR 00099</t>
  </si>
  <si>
    <t>Groundwater Premitted</t>
  </si>
  <si>
    <t>GSAR 00106</t>
  </si>
  <si>
    <t>GSAR 00107</t>
  </si>
  <si>
    <t>GSAR 00108</t>
  </si>
  <si>
    <t>GSAR 00110</t>
  </si>
  <si>
    <t>GSAR 00111</t>
  </si>
  <si>
    <t>GSAR 00114</t>
  </si>
  <si>
    <t>GSAR 00117</t>
  </si>
  <si>
    <t>SEO File No. 0697 and GSF 628</t>
  </si>
  <si>
    <t>GSAR 00118</t>
  </si>
  <si>
    <t>GSAR 00119</t>
  </si>
  <si>
    <t>GSAR 00120</t>
  </si>
  <si>
    <t>GSAR 00121</t>
  </si>
  <si>
    <t>GSAR 00122</t>
  </si>
  <si>
    <t>GSAR 00123</t>
  </si>
  <si>
    <t>GSAR 002</t>
  </si>
  <si>
    <t>San Francisco River</t>
  </si>
  <si>
    <t>Apache Creek, Aragon</t>
  </si>
  <si>
    <t>Permitted</t>
  </si>
  <si>
    <t>GSAR 00012</t>
  </si>
  <si>
    <t>No Right</t>
  </si>
  <si>
    <t>GSAR 00016</t>
  </si>
  <si>
    <t>GSAR 00017</t>
  </si>
  <si>
    <t>No Right (domestic well only)</t>
  </si>
  <si>
    <t>GSAR 00020</t>
  </si>
  <si>
    <t>GSAR 00026</t>
  </si>
  <si>
    <t>GSAR 00063</t>
  </si>
  <si>
    <t>GSAR 00097</t>
  </si>
  <si>
    <t>Groundwater</t>
  </si>
  <si>
    <t>GSAR 00098</t>
  </si>
  <si>
    <t>GSAR 00100</t>
  </si>
  <si>
    <t>GSAR 00102</t>
  </si>
  <si>
    <t>GSAR 00112</t>
  </si>
  <si>
    <t>GSAR 00116</t>
  </si>
  <si>
    <t>GSAR 00124</t>
  </si>
  <si>
    <t>GSAR 00126</t>
  </si>
  <si>
    <t>GSAR 00127</t>
  </si>
  <si>
    <t>GSAR 00129</t>
  </si>
  <si>
    <t>GSAR 00134</t>
  </si>
  <si>
    <t>GSF-183-F into GSF-2649, GSF-2649-S, GSF-2649-S-2</t>
  </si>
  <si>
    <t>GSAR 00018</t>
  </si>
  <si>
    <t>INP</t>
  </si>
  <si>
    <t>Irrigated native pasture</t>
  </si>
  <si>
    <t>Flood irrigated</t>
  </si>
  <si>
    <t>GSAR 00030</t>
  </si>
  <si>
    <t>GSAR 00033</t>
  </si>
  <si>
    <t>GSAR 00036</t>
  </si>
  <si>
    <t>GSAR 00039</t>
  </si>
  <si>
    <t>GSAR 00041</t>
  </si>
  <si>
    <t>GSAR 00043</t>
  </si>
  <si>
    <t>GSAR 00044</t>
  </si>
  <si>
    <t>GSAR 00045</t>
  </si>
  <si>
    <t>GSAR 00046</t>
  </si>
  <si>
    <t>GSAR 00048</t>
  </si>
  <si>
    <t>GSAR 00050</t>
  </si>
  <si>
    <t>GSAR 00051</t>
  </si>
  <si>
    <t>GSAR 00052</t>
  </si>
  <si>
    <t>GSAR 00054</t>
  </si>
  <si>
    <t>GSAR 00055</t>
  </si>
  <si>
    <t>GSAR 00057</t>
  </si>
  <si>
    <t>GSAR 00058</t>
  </si>
  <si>
    <t>GSAR 00059</t>
  </si>
  <si>
    <t>GSAR 00062</t>
  </si>
  <si>
    <t>GSAR 00064</t>
  </si>
  <si>
    <t>GSAR 00065</t>
  </si>
  <si>
    <t>GSAR 00066</t>
  </si>
  <si>
    <t>GSAR 00067</t>
  </si>
  <si>
    <t>GSAR 00068</t>
  </si>
  <si>
    <t>GSAR 00069</t>
  </si>
  <si>
    <t>GSAR 00070</t>
  </si>
  <si>
    <t>GSAR 00071</t>
  </si>
  <si>
    <t>GSAR 00072</t>
  </si>
  <si>
    <t>GSAR 00075</t>
  </si>
  <si>
    <t>GSAR 00077</t>
  </si>
  <si>
    <t>GSAR 00078</t>
  </si>
  <si>
    <t>GSAR 00080</t>
  </si>
  <si>
    <t>GSAR 00081</t>
  </si>
  <si>
    <t>GSAR 00082</t>
  </si>
  <si>
    <t>GSAR 00083</t>
  </si>
  <si>
    <t>GSAR 00150</t>
  </si>
  <si>
    <t>move 3.0 acres from the field above, permitted</t>
  </si>
  <si>
    <t>GSAR 00133</t>
  </si>
  <si>
    <t>Sprinkler irrigated</t>
  </si>
  <si>
    <t>GSAR 00074</t>
  </si>
  <si>
    <t>MV</t>
  </si>
  <si>
    <t>Misc. Vegetables and Garden</t>
  </si>
  <si>
    <t>Reservior</t>
  </si>
  <si>
    <t>GSAR 00132</t>
  </si>
  <si>
    <t>GSAR 00135</t>
  </si>
  <si>
    <t>01502-DZ-E into GSF-2244, permitted</t>
  </si>
  <si>
    <t>GSAR 00014</t>
  </si>
  <si>
    <t>NI</t>
  </si>
  <si>
    <t xml:space="preserve"> Locked Gate</t>
  </si>
  <si>
    <t>GSAR 00015</t>
  </si>
  <si>
    <t>GSAR 00136</t>
  </si>
  <si>
    <t>Sprinkler Irrigated</t>
  </si>
  <si>
    <t>permitted</t>
  </si>
  <si>
    <t>GSAR 00137</t>
  </si>
  <si>
    <t>GSAR 00138</t>
  </si>
  <si>
    <t>GSAR 00156</t>
  </si>
  <si>
    <t>GSAR 00157</t>
  </si>
  <si>
    <t>GSAR 00158</t>
  </si>
  <si>
    <t>GSAR 00159</t>
  </si>
  <si>
    <t>GSAR 00155</t>
  </si>
  <si>
    <t>GSAR 00011</t>
  </si>
  <si>
    <t>GSAR 00146</t>
  </si>
  <si>
    <t>GSAR 00149</t>
  </si>
  <si>
    <t>GSAR 00147</t>
  </si>
  <si>
    <t>GSAR 00001</t>
  </si>
  <si>
    <t>PART 2 OF 3, permitted</t>
  </si>
  <si>
    <t>GSAR 00002</t>
  </si>
  <si>
    <t>PART 1 OF 3, permitted</t>
  </si>
  <si>
    <t>GSAR 00003</t>
  </si>
  <si>
    <t>PART 3 OF 3, permitted</t>
  </si>
  <si>
    <t>GSAR 00004</t>
  </si>
  <si>
    <t>GSAR 00005</t>
  </si>
  <si>
    <t>GSAR 00006</t>
  </si>
  <si>
    <t>GSAR 00007</t>
  </si>
  <si>
    <t>GSAR 00008</t>
  </si>
  <si>
    <t>WR MOVED FROM RESERVE TO ARAGON AREA</t>
  </si>
  <si>
    <t>GSAR 00009</t>
  </si>
  <si>
    <t>GSAR 00010</t>
  </si>
  <si>
    <t>GSAR 00139</t>
  </si>
  <si>
    <t>GSF-3380-A into GSF-4247PART OF 7</t>
  </si>
  <si>
    <t>GSAR 00140</t>
  </si>
  <si>
    <t>GSAR 00141</t>
  </si>
  <si>
    <t>GSAR 00142</t>
  </si>
  <si>
    <t>GSAR 00143</t>
  </si>
  <si>
    <t>GSAR 00144</t>
  </si>
  <si>
    <t>GSAR 00145</t>
  </si>
  <si>
    <t>GSAR 00148</t>
  </si>
  <si>
    <t>GSAR 00152</t>
  </si>
  <si>
    <t>GSAR 00153</t>
  </si>
  <si>
    <t>OSE File No. GSF-3864, Part 3 of 3</t>
  </si>
  <si>
    <t>OSE File No. GSF-3864, Part 1 of 3</t>
  </si>
  <si>
    <t>OSE File No. GSF-3864, Part 2 of 3</t>
  </si>
  <si>
    <t>GSAR 00028</t>
  </si>
  <si>
    <t>O</t>
  </si>
  <si>
    <t>Misc. Fruit Orchard</t>
  </si>
  <si>
    <t>GSAR 00096</t>
  </si>
  <si>
    <t>Res,D</t>
  </si>
  <si>
    <t>Reservoir, Dry</t>
  </si>
  <si>
    <t>Reservoir</t>
  </si>
  <si>
    <t>GSAR 00101</t>
  </si>
  <si>
    <t>GSAR 00103</t>
  </si>
  <si>
    <t>GSAR 00105</t>
  </si>
  <si>
    <t>Mill pond</t>
  </si>
  <si>
    <t>GSAR 00109</t>
  </si>
  <si>
    <t>GSAR 00113</t>
  </si>
  <si>
    <t>GSAR 00115</t>
  </si>
  <si>
    <t>GSAR 00125</t>
  </si>
  <si>
    <t>GSAR 00013</t>
  </si>
  <si>
    <t>No Right, Reservoir</t>
  </si>
  <si>
    <t>GSAR 00095</t>
  </si>
  <si>
    <t>Res,W</t>
  </si>
  <si>
    <t>Reservoir, Retaining water (note volume in remarks)</t>
  </si>
  <si>
    <t>Reservoir, 1/3 full</t>
  </si>
  <si>
    <t>GSAR 00084</t>
  </si>
  <si>
    <t>S</t>
  </si>
  <si>
    <t>Swamped/Seeped Land</t>
  </si>
  <si>
    <t>Sub-irrigated</t>
  </si>
  <si>
    <t>GSAR 00085</t>
  </si>
  <si>
    <t>GSAR 00086</t>
  </si>
  <si>
    <t>GSAR 00087</t>
  </si>
  <si>
    <t>GSAR 00088</t>
  </si>
  <si>
    <t>GSAR 00089</t>
  </si>
  <si>
    <t>GSAR 00090</t>
  </si>
  <si>
    <t>GSAR 00091</t>
  </si>
  <si>
    <t>GSAR 00092</t>
  </si>
  <si>
    <t>GSAR 00104</t>
  </si>
  <si>
    <t>Stk,D</t>
  </si>
  <si>
    <t>Stock Tank, Dry</t>
  </si>
  <si>
    <t xml:space="preserve">Stock tank </t>
  </si>
  <si>
    <t>GSAR 00093</t>
  </si>
  <si>
    <t>Stk,W</t>
  </si>
  <si>
    <t>Stock Tank, Retaining water (note volume in remarks)</t>
  </si>
  <si>
    <t>permitted stock tank 1/2 Full</t>
  </si>
  <si>
    <t>OID</t>
  </si>
  <si>
    <t>GSCG-00089</t>
  </si>
  <si>
    <t>GSCG</t>
  </si>
  <si>
    <t>Gila River</t>
  </si>
  <si>
    <t>GR</t>
  </si>
  <si>
    <t>Cliff Gila, Buckhorn-Duck Creek</t>
  </si>
  <si>
    <t>CG</t>
  </si>
  <si>
    <t>A</t>
  </si>
  <si>
    <t>Alfalfa</t>
  </si>
  <si>
    <t>OSE File No. GSF-71</t>
  </si>
  <si>
    <t>GSCG-00210</t>
  </si>
  <si>
    <t>Upper Gila Ditch</t>
  </si>
  <si>
    <t>OSE File No. 0231, Upper Gila Ditch and GSF 5 and GSF-636 and GSF-638</t>
  </si>
  <si>
    <t>GSCG-00591</t>
  </si>
  <si>
    <t>Gila Farms Ditch</t>
  </si>
  <si>
    <t>OSE File No. 0250 and GSF-7, Gila Farm Ditch</t>
  </si>
  <si>
    <t>GSCG-00604</t>
  </si>
  <si>
    <t>GSCG-00624</t>
  </si>
  <si>
    <t>GSCG-00626</t>
  </si>
  <si>
    <t>GSCG-00631</t>
  </si>
  <si>
    <t>GSCG-00639</t>
  </si>
  <si>
    <t>GSCG-00645</t>
  </si>
  <si>
    <t>GSCG-00749</t>
  </si>
  <si>
    <t>OSE File No. 0263 and 0264, Clark or Sycamore Ditch</t>
  </si>
  <si>
    <t>0263 and 0264</t>
  </si>
  <si>
    <t>GSCG-00751</t>
  </si>
  <si>
    <t>GSCG-00778</t>
  </si>
  <si>
    <t>GSCG-00779</t>
  </si>
  <si>
    <t>GSCG-00792</t>
  </si>
  <si>
    <t>GSCG-00793</t>
  </si>
  <si>
    <t>GSCG-00795</t>
  </si>
  <si>
    <t>GSCG-00799</t>
  </si>
  <si>
    <t>GSCG-00800</t>
  </si>
  <si>
    <t>GSCG-00860</t>
  </si>
  <si>
    <t>OSE File No. GSF 18 and 19</t>
  </si>
  <si>
    <t>0263 and 0264, Clark or Sycamore Ditch</t>
  </si>
  <si>
    <t>New alfalfa</t>
  </si>
  <si>
    <t>OSE File No. 0250, Gila Farm Ditch</t>
  </si>
  <si>
    <t>GSF-1146</t>
  </si>
  <si>
    <t>OSE File No. GSF-18 and GSF-19</t>
  </si>
  <si>
    <t>GSCG-0</t>
  </si>
  <si>
    <t>Fort West Ditch</t>
  </si>
  <si>
    <t>OSE File No. 0247, Fort West Ditch</t>
  </si>
  <si>
    <t>Ct</t>
  </si>
  <si>
    <t>Christmas Trees/Evergreens</t>
  </si>
  <si>
    <t>Watered form domestic well</t>
  </si>
  <si>
    <t>GSCG-00093</t>
  </si>
  <si>
    <t>Dry</t>
  </si>
  <si>
    <t>Dry Farmed</t>
  </si>
  <si>
    <t>GSCG-00012</t>
  </si>
  <si>
    <t xml:space="preserve">OSE File No. 0228, Watson-Howard Ditch </t>
  </si>
  <si>
    <t>GSCG-00014</t>
  </si>
  <si>
    <t>GSCG-00015</t>
  </si>
  <si>
    <t xml:space="preserve">OSE File No. 0228, Howard Ditch </t>
  </si>
  <si>
    <t>GSCG-00016</t>
  </si>
  <si>
    <t>Fallow, idle or otherwisw not irrigated</t>
  </si>
  <si>
    <t>GSCG-00017</t>
  </si>
  <si>
    <t>GSCG-00018</t>
  </si>
  <si>
    <t>GSCG-00019</t>
  </si>
  <si>
    <t>OSE File No. 1287, Holliman Ditch</t>
  </si>
  <si>
    <t>GSCG-00020</t>
  </si>
  <si>
    <t>GSCG-00021</t>
  </si>
  <si>
    <t>OSE File No. 01523-A and 01523-B, Mogollon Creek Ditch</t>
  </si>
  <si>
    <t>GSCG-00022</t>
  </si>
  <si>
    <t>GSCG-00025</t>
  </si>
  <si>
    <t>GSCG-00026</t>
  </si>
  <si>
    <t>OSE File No. GSF-188</t>
  </si>
  <si>
    <t>GSCG-00028</t>
  </si>
  <si>
    <t>OSE File No. GSF-47</t>
  </si>
  <si>
    <t>GSCG-00029</t>
  </si>
  <si>
    <t>OSE File No. GSF-59</t>
  </si>
  <si>
    <t>GSCG-00030</t>
  </si>
  <si>
    <t>GSCG-00032</t>
  </si>
  <si>
    <t>GSCG-00034</t>
  </si>
  <si>
    <t>GSCG-00035</t>
  </si>
  <si>
    <t>GSCG-00036</t>
  </si>
  <si>
    <t>GSCG-00038</t>
  </si>
  <si>
    <t>GSCG-00039</t>
  </si>
  <si>
    <t>GSCG-00040</t>
  </si>
  <si>
    <t>OSE File No. GSF-77</t>
  </si>
  <si>
    <t>GSCG-00041</t>
  </si>
  <si>
    <t>GSCG-00042</t>
  </si>
  <si>
    <t>GSCG-00043</t>
  </si>
  <si>
    <t>OSE File No. GSF-335</t>
  </si>
  <si>
    <t>GSCG-00044</t>
  </si>
  <si>
    <t>GSCG-00045</t>
  </si>
  <si>
    <t>GSCG-00046</t>
  </si>
  <si>
    <t>GSCG-00048</t>
  </si>
  <si>
    <t>GSCG-00049</t>
  </si>
  <si>
    <t>GSCG-00050</t>
  </si>
  <si>
    <t>OSE File No. 0229 and 0230, Powell Ditch, 1/2 Duty</t>
  </si>
  <si>
    <t>GSCG-00052</t>
  </si>
  <si>
    <t>GSCG-00054</t>
  </si>
  <si>
    <t>GSCG-00055</t>
  </si>
  <si>
    <t>GSCG-00056</t>
  </si>
  <si>
    <t xml:space="preserve">OSE File No. GSF-214 </t>
  </si>
  <si>
    <t>GSCG-00057</t>
  </si>
  <si>
    <t>GSCG-00058</t>
  </si>
  <si>
    <t>GSCG-00060</t>
  </si>
  <si>
    <t>GSCG-00062</t>
  </si>
  <si>
    <t>GSCG-00065</t>
  </si>
  <si>
    <t>OSE File No. GSF-51 and GSF-52</t>
  </si>
  <si>
    <t>GSCG-00066</t>
  </si>
  <si>
    <t>OSE File No. GSF-61</t>
  </si>
  <si>
    <t>GSCG-00067</t>
  </si>
  <si>
    <t>GSCG-00068</t>
  </si>
  <si>
    <t>GSCG-00069</t>
  </si>
  <si>
    <t>GSCG-00070</t>
  </si>
  <si>
    <t>OSE File No. GSF-161</t>
  </si>
  <si>
    <t>GSCG-00071</t>
  </si>
  <si>
    <t>OSE File No. GSF-161-A</t>
  </si>
  <si>
    <t>GSCG-00072</t>
  </si>
  <si>
    <t>GSCG-00073</t>
  </si>
  <si>
    <t>GSCG-00074</t>
  </si>
  <si>
    <t>GSCG-00076</t>
  </si>
  <si>
    <t>Permitted fish pond</t>
  </si>
  <si>
    <t>GSCG-00078</t>
  </si>
  <si>
    <t>OSE File No. GSF-81</t>
  </si>
  <si>
    <t>GSCG-00079</t>
  </si>
  <si>
    <t>GSCG-00080</t>
  </si>
  <si>
    <t>GSCG-00083</t>
  </si>
  <si>
    <t>GSCG-00085</t>
  </si>
  <si>
    <t>GSCG-00087</t>
  </si>
  <si>
    <t>GSCG-00088</t>
  </si>
  <si>
    <t xml:space="preserve">0233, Maldonado Ditch 1/2 Duty </t>
  </si>
  <si>
    <t>GSCG-00090</t>
  </si>
  <si>
    <t>OSE File No. GSF-70-B-B</t>
  </si>
  <si>
    <t>GSCG-00091</t>
  </si>
  <si>
    <t>OSE File No. 0231, Upper Gila Ditch and GSF 5</t>
  </si>
  <si>
    <t>GSCG-00092</t>
  </si>
  <si>
    <t>GSCG-00094</t>
  </si>
  <si>
    <t>OSE File No. GSF-70-D</t>
  </si>
  <si>
    <t>GSCG-00101</t>
  </si>
  <si>
    <t>OSE File No. GSF-60</t>
  </si>
  <si>
    <t>GSCG-00104</t>
  </si>
  <si>
    <t>GSCG-00105</t>
  </si>
  <si>
    <t xml:space="preserve">No Right </t>
  </si>
  <si>
    <t>GSCG-00107</t>
  </si>
  <si>
    <t>GSCG-00108</t>
  </si>
  <si>
    <t>GSCG-00109</t>
  </si>
  <si>
    <t>GSCG-00111</t>
  </si>
  <si>
    <t>GSCG-00112</t>
  </si>
  <si>
    <t>GSCG-00115</t>
  </si>
  <si>
    <t>GSCG-00118</t>
  </si>
  <si>
    <t>GSCG-00120</t>
  </si>
  <si>
    <t>GSCG-00123</t>
  </si>
  <si>
    <t>GSCG-00124</t>
  </si>
  <si>
    <t>GSCG-00125</t>
  </si>
  <si>
    <t>OSE File No. 0233, Maldonado Ditch</t>
  </si>
  <si>
    <t>GSCG-00126</t>
  </si>
  <si>
    <t>GSCG-00130</t>
  </si>
  <si>
    <t>GSCG-00134</t>
  </si>
  <si>
    <t>OSE File No. 0231, Upper Gila Ditch and GSF-5 and GSF-44 and GSF-45</t>
  </si>
  <si>
    <t>GSCG-00136</t>
  </si>
  <si>
    <t>GSCG-00140</t>
  </si>
  <si>
    <t>OSE File No. 0231, Upper Gila Ditch and GSF 5 and GSF-44 and GSF-45</t>
  </si>
  <si>
    <t>GSCG-00146</t>
  </si>
  <si>
    <t>GSCG-00147</t>
  </si>
  <si>
    <t>GSCG-00148</t>
  </si>
  <si>
    <t>OSE File No. GSF-65 and GSF-66</t>
  </si>
  <si>
    <t>GSF-65 &amp; GSF-66</t>
  </si>
  <si>
    <t>GSCG-00152</t>
  </si>
  <si>
    <t>GSCG-00153</t>
  </si>
  <si>
    <t>GSCG-00154</t>
  </si>
  <si>
    <t>GSCG-00155</t>
  </si>
  <si>
    <t>GSCG-00156</t>
  </si>
  <si>
    <t>OSE File No. GSF-8</t>
  </si>
  <si>
    <t>GSF-8</t>
  </si>
  <si>
    <t>GSCG-00157</t>
  </si>
  <si>
    <t>GSCG-00158</t>
  </si>
  <si>
    <t>GSCG-00159</t>
  </si>
  <si>
    <t>GSCG-00161</t>
  </si>
  <si>
    <t>OSE File No. GSSF-576</t>
  </si>
  <si>
    <t>GSCG-00162</t>
  </si>
  <si>
    <t>OSE File No. 0233, Maldonado Ditch and GSF 5</t>
  </si>
  <si>
    <t>GSCG-00166</t>
  </si>
  <si>
    <t>GSCG-00171</t>
  </si>
  <si>
    <t>GSCG-00172</t>
  </si>
  <si>
    <t>GSCG-00173</t>
  </si>
  <si>
    <t>GSCG-00178</t>
  </si>
  <si>
    <t>GSCG-00179</t>
  </si>
  <si>
    <t>GSCG-00180</t>
  </si>
  <si>
    <t>GSCG-00182</t>
  </si>
  <si>
    <t>GSCG-00183</t>
  </si>
  <si>
    <t>GSCG-00184</t>
  </si>
  <si>
    <t>GSCG-00185</t>
  </si>
  <si>
    <t>GSCG-00186</t>
  </si>
  <si>
    <t>GSCG-00187</t>
  </si>
  <si>
    <t>GSCG-00188</t>
  </si>
  <si>
    <t>GSCG-00189</t>
  </si>
  <si>
    <t>GSCG-00190</t>
  </si>
  <si>
    <t>GSCG-00191</t>
  </si>
  <si>
    <t>GSCG-00193</t>
  </si>
  <si>
    <t>GSCG-00194</t>
  </si>
  <si>
    <t>GSCG-00196</t>
  </si>
  <si>
    <t>GSCG-00197</t>
  </si>
  <si>
    <t>GSCG-00199</t>
  </si>
  <si>
    <t>OSE File No. 0231, Upper Gila Ditch and GSF-5</t>
  </si>
  <si>
    <t>GSCG-00200</t>
  </si>
  <si>
    <t>GSCG-00201</t>
  </si>
  <si>
    <t>OSE File No. 0233, Maldomado Ditch and GSF-5</t>
  </si>
  <si>
    <t>GSCG-00202</t>
  </si>
  <si>
    <t>GSCG-00203</t>
  </si>
  <si>
    <t>GSCG-00204</t>
  </si>
  <si>
    <t>GSCG-00207</t>
  </si>
  <si>
    <t>GSCG-00209</t>
  </si>
  <si>
    <t>GSCG-00211</t>
  </si>
  <si>
    <t>OSE File No. GSF-503</t>
  </si>
  <si>
    <t>GSCG-00213</t>
  </si>
  <si>
    <t>OSE File No. GSF 5 and GSF-636 and GSF-638</t>
  </si>
  <si>
    <t>GSCG-00218</t>
  </si>
  <si>
    <t>GSCG-00220</t>
  </si>
  <si>
    <t>GSCG-00224</t>
  </si>
  <si>
    <t>OSE File No. GSF-909</t>
  </si>
  <si>
    <t>GSCG-00227</t>
  </si>
  <si>
    <t>GSCG-00228</t>
  </si>
  <si>
    <t xml:space="preserve">OSE File No. 0247, Fort West Ditch and GSF-637 </t>
  </si>
  <si>
    <t>GSCG-00229</t>
  </si>
  <si>
    <t xml:space="preserve">OSE File No. GSF-5 and GSF-639 </t>
  </si>
  <si>
    <t>GSCG-00230</t>
  </si>
  <si>
    <t>OSE File No. 0231, Upper Gila Ditch and GSF 5 and GSF-639</t>
  </si>
  <si>
    <t>GSCG-00231</t>
  </si>
  <si>
    <t>GSCG-00232</t>
  </si>
  <si>
    <t>GSCG-00233</t>
  </si>
  <si>
    <t>GSCG-00234</t>
  </si>
  <si>
    <t>OSE File No. 0247, Fort West Ditch and GSF 637</t>
  </si>
  <si>
    <t>GSCG-00235</t>
  </si>
  <si>
    <t>GSCG-00236</t>
  </si>
  <si>
    <t>GSCG-00237</t>
  </si>
  <si>
    <t>GSCG-00239</t>
  </si>
  <si>
    <t>GSCG-00240</t>
  </si>
  <si>
    <t>GSCG-00241</t>
  </si>
  <si>
    <t>GSCG-00245</t>
  </si>
  <si>
    <t>OSE File No. 0247, Fort West Ditch and GSF-637</t>
  </si>
  <si>
    <t>GSCG-00248</t>
  </si>
  <si>
    <t>Watered from domestic well</t>
  </si>
  <si>
    <t>GSCG-00249</t>
  </si>
  <si>
    <t>GSCG-00250</t>
  </si>
  <si>
    <t>OSE File No. 0247, Fort West Ditch and GSF-80</t>
  </si>
  <si>
    <t>GSCG-00251</t>
  </si>
  <si>
    <t>GSCG-00252</t>
  </si>
  <si>
    <t>GSCG-00253</t>
  </si>
  <si>
    <t>GSCG-00261</t>
  </si>
  <si>
    <t>GSCG-00274</t>
  </si>
  <si>
    <t xml:space="preserve">OSE File No. GSF-13 </t>
  </si>
  <si>
    <t>GSCG-00275</t>
  </si>
  <si>
    <t>GSCG-00276</t>
  </si>
  <si>
    <t>GSCG-00277</t>
  </si>
  <si>
    <t>GSCG-00278</t>
  </si>
  <si>
    <t>GSCG-00280</t>
  </si>
  <si>
    <t>OSE File No. GSF-135</t>
  </si>
  <si>
    <t>GSCG-00281</t>
  </si>
  <si>
    <t>OSE File No. GSF-13</t>
  </si>
  <si>
    <t>GSCG-00282</t>
  </si>
  <si>
    <t>GSCG-00283</t>
  </si>
  <si>
    <t>GSCG-00285</t>
  </si>
  <si>
    <t>GSCG-00288</t>
  </si>
  <si>
    <t>GSCG-00289</t>
  </si>
  <si>
    <t>GSCG-00290</t>
  </si>
  <si>
    <t>GSCG-00294</t>
  </si>
  <si>
    <t>OSE File No. 0247, Fort West Ditch and GSF-16</t>
  </si>
  <si>
    <t>GSCG-00295</t>
  </si>
  <si>
    <t>GSCG-00296</t>
  </si>
  <si>
    <t>GSCG-00297</t>
  </si>
  <si>
    <t>GSCG-00298</t>
  </si>
  <si>
    <t>GSCG-00299</t>
  </si>
  <si>
    <t>GSCG-00300</t>
  </si>
  <si>
    <t>GSCG-00302</t>
  </si>
  <si>
    <t>GSCG-00303</t>
  </si>
  <si>
    <t>GSCG-00307</t>
  </si>
  <si>
    <t>OSE File No. 0247, Fort West Ditch and GSF-26</t>
  </si>
  <si>
    <t>GSCG-00309</t>
  </si>
  <si>
    <t>OSE File No. 0247, Fort West ditch</t>
  </si>
  <si>
    <t>GSCG-00312</t>
  </si>
  <si>
    <t>OSE File No. 0227, Howard - Cienega Ditch</t>
  </si>
  <si>
    <t>GSCG-00315</t>
  </si>
  <si>
    <t>GSF 5 and GSF-640</t>
  </si>
  <si>
    <t>GSCG-00316</t>
  </si>
  <si>
    <t>GSCG-00317</t>
  </si>
  <si>
    <t xml:space="preserve">GSF-158 </t>
  </si>
  <si>
    <t>GSF-158</t>
  </si>
  <si>
    <t>GSCG-00318</t>
  </si>
  <si>
    <t>OSE File No. 0231, Upper Gila Ditch and GSF 5 and GSF-640</t>
  </si>
  <si>
    <t>GSCG-00321</t>
  </si>
  <si>
    <t>GSCG-00322</t>
  </si>
  <si>
    <t>GSCG-00325</t>
  </si>
  <si>
    <t>GSCG-00326</t>
  </si>
  <si>
    <t>GSCG-00327</t>
  </si>
  <si>
    <t>OSE File No. 0250, Gila Farm ditch</t>
  </si>
  <si>
    <t>GSCG-00329</t>
  </si>
  <si>
    <t>GSCG-00332</t>
  </si>
  <si>
    <t>OSE File No. 0247, Fort West Ditch and GSF 26</t>
  </si>
  <si>
    <t>GSCG-00333</t>
  </si>
  <si>
    <t>GSCG-00334</t>
  </si>
  <si>
    <t>GSCG-00335</t>
  </si>
  <si>
    <t>OSE File No. 0244, Slayback Ditch</t>
  </si>
  <si>
    <t>GSCG-00341</t>
  </si>
  <si>
    <t>OSE File No. 0231, Upper Gila Ditch and GSF-5 and GSF-641</t>
  </si>
  <si>
    <t>GSCG-00342</t>
  </si>
  <si>
    <t>GSCG-00343</t>
  </si>
  <si>
    <t>GSCG-00344</t>
  </si>
  <si>
    <t>GSCG-00345</t>
  </si>
  <si>
    <t>GSCG-00346</t>
  </si>
  <si>
    <t>GSCG-00347</t>
  </si>
  <si>
    <t>GSCG-00348</t>
  </si>
  <si>
    <t>GSCG-00350</t>
  </si>
  <si>
    <t>GSCG-00352</t>
  </si>
  <si>
    <t>GSCG-00353</t>
  </si>
  <si>
    <t>GSCG-00354</t>
  </si>
  <si>
    <t>GSCG-00355</t>
  </si>
  <si>
    <t>GSCG-00365</t>
  </si>
  <si>
    <t>GSCG-00367</t>
  </si>
  <si>
    <t>OSE File No. 0244, Slayback Ditch and GSF-23</t>
  </si>
  <si>
    <t>GSCG-00369</t>
  </si>
  <si>
    <t>GSCG-00370</t>
  </si>
  <si>
    <t>GSCG-00374</t>
  </si>
  <si>
    <t>GSCG-00375</t>
  </si>
  <si>
    <t>OSE File No. GSF-32</t>
  </si>
  <si>
    <t>GSCG-00376</t>
  </si>
  <si>
    <t>GSCG-00378</t>
  </si>
  <si>
    <t>OSE File No. GSF-33</t>
  </si>
  <si>
    <t>GSCG-00380</t>
  </si>
  <si>
    <t>GSCG-00381</t>
  </si>
  <si>
    <t>GSCG-00384</t>
  </si>
  <si>
    <t>GSCG-00387</t>
  </si>
  <si>
    <t>GSCG-00388</t>
  </si>
  <si>
    <t>GSCG-00392</t>
  </si>
  <si>
    <t>GSCG-00396</t>
  </si>
  <si>
    <t xml:space="preserve">01825 Spring </t>
  </si>
  <si>
    <t>01825 Spring</t>
  </si>
  <si>
    <t>GSCG-00399</t>
  </si>
  <si>
    <t>GSCG-00400</t>
  </si>
  <si>
    <t>GSCG-00403</t>
  </si>
  <si>
    <t>GSCG-00405</t>
  </si>
  <si>
    <t>GSCG-00406</t>
  </si>
  <si>
    <t>GSCG-00408</t>
  </si>
  <si>
    <t>GSCG-00412</t>
  </si>
  <si>
    <t>GSCG-00413</t>
  </si>
  <si>
    <t>GSCG-00414</t>
  </si>
  <si>
    <t xml:space="preserve">OSE File No. 0247, Fort West Ditch </t>
  </si>
  <si>
    <t>GSCG-00416</t>
  </si>
  <si>
    <t>GSCG-00417</t>
  </si>
  <si>
    <t>GSCG-00419</t>
  </si>
  <si>
    <t>OSE File No. 01544, Hooker No. 1 Ditch</t>
  </si>
  <si>
    <t>GSCG-00420</t>
  </si>
  <si>
    <t>GSCG-00421</t>
  </si>
  <si>
    <t>GSCG-00423</t>
  </si>
  <si>
    <t>GSCG-00424</t>
  </si>
  <si>
    <t>GSCG-00426</t>
  </si>
  <si>
    <t>GSCG-00427</t>
  </si>
  <si>
    <t>GSCG-00428</t>
  </si>
  <si>
    <t>GSCG-00430</t>
  </si>
  <si>
    <t>GSCG-00434</t>
  </si>
  <si>
    <t>GSCG-00436</t>
  </si>
  <si>
    <t>OSE File No. 0244, Slayback Ditch and GSF-642</t>
  </si>
  <si>
    <t>GSCG-00437</t>
  </si>
  <si>
    <t xml:space="preserve">GSF-34 </t>
  </si>
  <si>
    <t>GSCG-00438</t>
  </si>
  <si>
    <t>GSCG-00439</t>
  </si>
  <si>
    <t>GSCG-00440</t>
  </si>
  <si>
    <t>GSCG-00442</t>
  </si>
  <si>
    <t xml:space="preserve">OSE File No. GSF-208 </t>
  </si>
  <si>
    <t>GSCG-00443</t>
  </si>
  <si>
    <t>GSCG-00444</t>
  </si>
  <si>
    <t>GSCG-00445</t>
  </si>
  <si>
    <t>GSCG-00446</t>
  </si>
  <si>
    <t>GSCG-00447</t>
  </si>
  <si>
    <t>GSCG-00448</t>
  </si>
  <si>
    <t>GSCG-00449</t>
  </si>
  <si>
    <t>OSE File No. GSF-34</t>
  </si>
  <si>
    <t>GSCG-00450</t>
  </si>
  <si>
    <t>GSCG-00451</t>
  </si>
  <si>
    <t xml:space="preserve">OSE File No. GSF-175 </t>
  </si>
  <si>
    <t>GSCG-00452</t>
  </si>
  <si>
    <t>OSE File No. 0256, Mcmillen Ditch</t>
  </si>
  <si>
    <t>GSCG-00453</t>
  </si>
  <si>
    <t>GSCG-00454</t>
  </si>
  <si>
    <t>GSCG-00455</t>
  </si>
  <si>
    <t>GSCG-00456</t>
  </si>
  <si>
    <t>GSCG-00457</t>
  </si>
  <si>
    <t>OSE File No. 0250, Gila Farm Ditch and GSF-12</t>
  </si>
  <si>
    <t>GSCG-00458</t>
  </si>
  <si>
    <t>GSCG-00459</t>
  </si>
  <si>
    <t>GSCG-00460</t>
  </si>
  <si>
    <t>OSE File No. GSF-276</t>
  </si>
  <si>
    <t>GSCG-00461</t>
  </si>
  <si>
    <t>OSE File No. 0244, Slayback Ditch and GSF 642</t>
  </si>
  <si>
    <t>GSCG-00462</t>
  </si>
  <si>
    <t>GSCG-00463</t>
  </si>
  <si>
    <t>GSCG-00464</t>
  </si>
  <si>
    <t>GSCG-00465</t>
  </si>
  <si>
    <t>GSCG-00466</t>
  </si>
  <si>
    <t>GSCG-00467</t>
  </si>
  <si>
    <t>OSE File No. 0256, McMillen Ditch</t>
  </si>
  <si>
    <t>GSCG-00468</t>
  </si>
  <si>
    <t xml:space="preserve">OSE File No. GSF-411 </t>
  </si>
  <si>
    <t>GSCG-00471</t>
  </si>
  <si>
    <t xml:space="preserve">OSE File No. GSF-14 </t>
  </si>
  <si>
    <t>GSCG-00473</t>
  </si>
  <si>
    <t>GSCG-00474</t>
  </si>
  <si>
    <t>GSCG-00477</t>
  </si>
  <si>
    <t>GSCG-00479</t>
  </si>
  <si>
    <t>GSCG-00482</t>
  </si>
  <si>
    <t>GSF-93</t>
  </si>
  <si>
    <t>GSCG-00484</t>
  </si>
  <si>
    <t>GSCG-00487</t>
  </si>
  <si>
    <t>GSCG-00488</t>
  </si>
  <si>
    <t>GSCG-00489</t>
  </si>
  <si>
    <t>GSCG-00490</t>
  </si>
  <si>
    <t>GSCG-00491</t>
  </si>
  <si>
    <t>OSE File No. 0250, Gila Farm Ditch &amp; GSF-12</t>
  </si>
  <si>
    <t>GSCG-00492</t>
  </si>
  <si>
    <t>OSE File No. GSF-73</t>
  </si>
  <si>
    <t>GSCG-00493</t>
  </si>
  <si>
    <t>GSCG-00494</t>
  </si>
  <si>
    <t>GSCG-00497</t>
  </si>
  <si>
    <t>GSCG-00498</t>
  </si>
  <si>
    <t>GSCG-00499</t>
  </si>
  <si>
    <t>GSCG-00500</t>
  </si>
  <si>
    <t>GSCG-00501</t>
  </si>
  <si>
    <t>GSCG-00502</t>
  </si>
  <si>
    <t xml:space="preserve">OSE File No. 0244, Slayback Ditch </t>
  </si>
  <si>
    <t>GSCG-00503</t>
  </si>
  <si>
    <t>OSE File No. GSF-307</t>
  </si>
  <si>
    <t>GSCG-00505</t>
  </si>
  <si>
    <t>GSCG-00506</t>
  </si>
  <si>
    <t>GSCG-00507</t>
  </si>
  <si>
    <t>GSCG-00509</t>
  </si>
  <si>
    <t>GSCG-00510</t>
  </si>
  <si>
    <t>GSCG-00512</t>
  </si>
  <si>
    <t>GSCG-00516</t>
  </si>
  <si>
    <t>GSCG-00517</t>
  </si>
  <si>
    <t>GSCG-00522</t>
  </si>
  <si>
    <t>GSCG-00523</t>
  </si>
  <si>
    <t>GSCG-00524</t>
  </si>
  <si>
    <t>GSCG-00526</t>
  </si>
  <si>
    <t>GSCG-00527</t>
  </si>
  <si>
    <t>GSCG-00528</t>
  </si>
  <si>
    <t>GSCG-00529</t>
  </si>
  <si>
    <t>GSCG-00530</t>
  </si>
  <si>
    <t>GSCG-00531</t>
  </si>
  <si>
    <t>GSCG-00532</t>
  </si>
  <si>
    <t>GSCG-00533</t>
  </si>
  <si>
    <t>GSCG-00535</t>
  </si>
  <si>
    <t>OSE File No. 01783, C.V. Dominguez Ditch No. 1</t>
  </si>
  <si>
    <t>GSCG-00537</t>
  </si>
  <si>
    <t>GSCG-00539</t>
  </si>
  <si>
    <t>GSCG-00541</t>
  </si>
  <si>
    <t>OSE File No. 01783, C.V. Dominguez No. 2</t>
  </si>
  <si>
    <t>GSCG-00543</t>
  </si>
  <si>
    <t>GSCG-00544</t>
  </si>
  <si>
    <t>GSCG-00545</t>
  </si>
  <si>
    <t>GSCG-00546</t>
  </si>
  <si>
    <t>GSCG-00547</t>
  </si>
  <si>
    <t>GSCG-00548</t>
  </si>
  <si>
    <t>GSCG-00555</t>
  </si>
  <si>
    <t>OSE File NO. 0244, Slayback Ditch</t>
  </si>
  <si>
    <t>GSCG-00557</t>
  </si>
  <si>
    <t>OSE File No. 01783, C.V. Dominguez Ditch No. 3</t>
  </si>
  <si>
    <t>GSCG-00558</t>
  </si>
  <si>
    <t xml:space="preserve">OSE File No. GSF-278 </t>
  </si>
  <si>
    <t>GSCG-00559</t>
  </si>
  <si>
    <t>GSCG-00564</t>
  </si>
  <si>
    <t>GSCG-00565</t>
  </si>
  <si>
    <t>GSCG-00566</t>
  </si>
  <si>
    <t>GSCG-00569</t>
  </si>
  <si>
    <t>OSE File No. GSF-278</t>
  </si>
  <si>
    <t>GSCG-00571</t>
  </si>
  <si>
    <t>GSCG-00572</t>
  </si>
  <si>
    <t>GSCG-00573</t>
  </si>
  <si>
    <t>OSE File No. GSF-268</t>
  </si>
  <si>
    <t>GSCG-00578</t>
  </si>
  <si>
    <t>GSCG-00579</t>
  </si>
  <si>
    <t>GSCG-00580</t>
  </si>
  <si>
    <t>GSCG-00581</t>
  </si>
  <si>
    <t>GSCG-00582</t>
  </si>
  <si>
    <t>GSCG-00583</t>
  </si>
  <si>
    <t xml:space="preserve">OSE File No. GSF-53 </t>
  </si>
  <si>
    <t>GSCG-00584</t>
  </si>
  <si>
    <t>GSCG-00585</t>
  </si>
  <si>
    <t>OSE File No. GSF-36</t>
  </si>
  <si>
    <t>GSCG-00586</t>
  </si>
  <si>
    <t>GSCG-00587</t>
  </si>
  <si>
    <t>GSCG-00588</t>
  </si>
  <si>
    <t>GSCG-00590</t>
  </si>
  <si>
    <t>GSCG-00593</t>
  </si>
  <si>
    <t>GSCG-00594</t>
  </si>
  <si>
    <t>GSCG-00595</t>
  </si>
  <si>
    <t>GSCG-00597</t>
  </si>
  <si>
    <t xml:space="preserve">OSE File No. 2940, Provencio Ditch &amp; GSF-738 </t>
  </si>
  <si>
    <t>GSCG-00599</t>
  </si>
  <si>
    <t>GSCG-00601</t>
  </si>
  <si>
    <t>GSCG-00602</t>
  </si>
  <si>
    <t>OSE File No. GSF-29</t>
  </si>
  <si>
    <t>GSCG-00603</t>
  </si>
  <si>
    <t>OSE File No. 2940, Provencio Ditch</t>
  </si>
  <si>
    <t>GSCG-00605</t>
  </si>
  <si>
    <t>GSCG-00606</t>
  </si>
  <si>
    <t>GSCG-00607</t>
  </si>
  <si>
    <t>GSCG-00608</t>
  </si>
  <si>
    <t>GSCG-00612</t>
  </si>
  <si>
    <t>GSCG-00613</t>
  </si>
  <si>
    <t>GSCG-00614</t>
  </si>
  <si>
    <t>GSCG-00616</t>
  </si>
  <si>
    <t>GSCG-00617</t>
  </si>
  <si>
    <t>GSCG-00621</t>
  </si>
  <si>
    <t>GSCG-00622</t>
  </si>
  <si>
    <t>GSCG-00623</t>
  </si>
  <si>
    <t>GSCG-00627</t>
  </si>
  <si>
    <t>GSCG-00629</t>
  </si>
  <si>
    <t>GSCG-00634</t>
  </si>
  <si>
    <t>GSCG-00636</t>
  </si>
  <si>
    <t>OSE File No. GSF-576</t>
  </si>
  <si>
    <t>GSCG-00640</t>
  </si>
  <si>
    <t>GSCG-00641</t>
  </si>
  <si>
    <t>GSCG-00644</t>
  </si>
  <si>
    <t>GSCG-00648</t>
  </si>
  <si>
    <t>GSCG-00649</t>
  </si>
  <si>
    <t>Watered from domestic well, GSF-151</t>
  </si>
  <si>
    <t>GSCG-00650</t>
  </si>
  <si>
    <t>GSCG-00651</t>
  </si>
  <si>
    <t xml:space="preserve">OSE File No. 0266, Old Bell Ditch </t>
  </si>
  <si>
    <t>GSCG-00652</t>
  </si>
  <si>
    <t>GSCG-00655</t>
  </si>
  <si>
    <t>OSE File No. 0250, Gila Farm Ditch, Supplemented by GSF-7</t>
  </si>
  <si>
    <t>GSCG-00656</t>
  </si>
  <si>
    <t>GSCG-00657</t>
  </si>
  <si>
    <t>GSCG-00658</t>
  </si>
  <si>
    <t>GSCG-00659</t>
  </si>
  <si>
    <t>GSCG-00661</t>
  </si>
  <si>
    <t>GSCG-00665</t>
  </si>
  <si>
    <t>GSCG-00671</t>
  </si>
  <si>
    <t>GSCG-00672</t>
  </si>
  <si>
    <t>OSE File No. 0256, McMillen Ditch, Supplemented by GSF462</t>
  </si>
  <si>
    <t>GSCG-00673</t>
  </si>
  <si>
    <t>OSE File No. 0260, Riverside Ditch</t>
  </si>
  <si>
    <t>GSCG-00675</t>
  </si>
  <si>
    <t>GSCG-00676</t>
  </si>
  <si>
    <t>OSE File No. 0260 and 0261, Riverside Ditch</t>
  </si>
  <si>
    <t>GSCG-00677</t>
  </si>
  <si>
    <t>GSCG-00678</t>
  </si>
  <si>
    <t>OSE File No. 0256 and GSF 782-X, McMillen Ditch</t>
  </si>
  <si>
    <t>GSCG-00679</t>
  </si>
  <si>
    <t>GSCG-00680</t>
  </si>
  <si>
    <t>GSCG-00681</t>
  </si>
  <si>
    <t>GSCG-00682</t>
  </si>
  <si>
    <t>GSCG-00683</t>
  </si>
  <si>
    <t>GSCG-00684</t>
  </si>
  <si>
    <t>GSCG-00685</t>
  </si>
  <si>
    <t>GSCG-00686</t>
  </si>
  <si>
    <t>GSCG-00687</t>
  </si>
  <si>
    <t>GSCG-00688</t>
  </si>
  <si>
    <t>GSCG-00689</t>
  </si>
  <si>
    <t>GSCG-00690</t>
  </si>
  <si>
    <t>GSCG-00691</t>
  </si>
  <si>
    <t>GSCG-00692</t>
  </si>
  <si>
    <t xml:space="preserve">OSE File No. 0256 and GSF-3, McMillen Ditch </t>
  </si>
  <si>
    <t>GSCG-00693</t>
  </si>
  <si>
    <t>GSCG-00694</t>
  </si>
  <si>
    <t>GSCG-00695</t>
  </si>
  <si>
    <t>GSCG-00696</t>
  </si>
  <si>
    <t>GSCG-00697</t>
  </si>
  <si>
    <t xml:space="preserve">OSE File No. GSF-3 </t>
  </si>
  <si>
    <t>GSCG-00698</t>
  </si>
  <si>
    <t>GSCG-00699</t>
  </si>
  <si>
    <t>GSCG-00700</t>
  </si>
  <si>
    <t>GSCG-00701</t>
  </si>
  <si>
    <t>GSCG-00702</t>
  </si>
  <si>
    <t>GSCG-00703</t>
  </si>
  <si>
    <t>GSCG-00704</t>
  </si>
  <si>
    <t>GSCG-00705</t>
  </si>
  <si>
    <t>GSCG-00706</t>
  </si>
  <si>
    <t>GSCG-00707</t>
  </si>
  <si>
    <t>GSCG-00708</t>
  </si>
  <si>
    <t>GSCG-00709</t>
  </si>
  <si>
    <t>GSCG-00710</t>
  </si>
  <si>
    <t>GSCG-00711</t>
  </si>
  <si>
    <t>GSCG-00712</t>
  </si>
  <si>
    <t>GSCG-00713</t>
  </si>
  <si>
    <t>GSCG-00714</t>
  </si>
  <si>
    <t>GSCG-00715</t>
  </si>
  <si>
    <t>GSCG-00717</t>
  </si>
  <si>
    <t>GSCG-00718</t>
  </si>
  <si>
    <t>GSCG-00719</t>
  </si>
  <si>
    <t>GSCG-00720</t>
  </si>
  <si>
    <t>GSCG-00721</t>
  </si>
  <si>
    <t>GSCG-00722</t>
  </si>
  <si>
    <t>GSCG-00723</t>
  </si>
  <si>
    <t>GSCG-00724</t>
  </si>
  <si>
    <t>GSCG-00725</t>
  </si>
  <si>
    <t>GSCG-00726</t>
  </si>
  <si>
    <t>GSCG-00727</t>
  </si>
  <si>
    <t>GSCG-00728</t>
  </si>
  <si>
    <t>OSE File No. 0262, Carlson Ditch</t>
  </si>
  <si>
    <t>GSCG-00729</t>
  </si>
  <si>
    <t>GSCG-00730</t>
  </si>
  <si>
    <t>GSCG-00731</t>
  </si>
  <si>
    <t>GSCG-00732</t>
  </si>
  <si>
    <t>GSCG-00733</t>
  </si>
  <si>
    <t>GSCG-00734</t>
  </si>
  <si>
    <t>GSCG-00735</t>
  </si>
  <si>
    <t>GSCG-00736</t>
  </si>
  <si>
    <t xml:space="preserve">Watered from domestic well GSF-2711 </t>
  </si>
  <si>
    <t>GSCG-00737</t>
  </si>
  <si>
    <t>GSCG-00738</t>
  </si>
  <si>
    <t>GSCG-00739</t>
  </si>
  <si>
    <t>GSCG-00740</t>
  </si>
  <si>
    <t>GSCG-00743</t>
  </si>
  <si>
    <t>GSCG-00744</t>
  </si>
  <si>
    <t>GSCG-00746</t>
  </si>
  <si>
    <t>GSCG-00747</t>
  </si>
  <si>
    <t>GSCG-00750</t>
  </si>
  <si>
    <t>Watered from Domestic well GSF-454</t>
  </si>
  <si>
    <t>GSCG-00752</t>
  </si>
  <si>
    <t>GSCG-00753</t>
  </si>
  <si>
    <t>GSCG-00754</t>
  </si>
  <si>
    <t>GSCG-00755</t>
  </si>
  <si>
    <t>GSCG-00757</t>
  </si>
  <si>
    <t>01549, Moss-Crawford de Foreata Ditch</t>
  </si>
  <si>
    <t>GSCG-00759</t>
  </si>
  <si>
    <t>GSCG-00760</t>
  </si>
  <si>
    <t>GSCG-00761</t>
  </si>
  <si>
    <t>GSCG-00763</t>
  </si>
  <si>
    <t>GSCG-00764</t>
  </si>
  <si>
    <t>GSCG-00768</t>
  </si>
  <si>
    <t>GSCG-00770</t>
  </si>
  <si>
    <t>OSE File No. 0263 &amp; 0264, Clark or Sycamore Ditch</t>
  </si>
  <si>
    <t>GSCG-00771</t>
  </si>
  <si>
    <t>GSCG-00772</t>
  </si>
  <si>
    <t>GSCG-00775</t>
  </si>
  <si>
    <t>OSE File No. 01549, Moss-Crawford de Foesta Ditch</t>
  </si>
  <si>
    <t>GSCG-00776</t>
  </si>
  <si>
    <t>GSCG-00777</t>
  </si>
  <si>
    <t>GSCG-00780</t>
  </si>
  <si>
    <t>GSCG-00781</t>
  </si>
  <si>
    <t>GSCG-00782</t>
  </si>
  <si>
    <t>GSCG-00783</t>
  </si>
  <si>
    <t>GSCG-00784</t>
  </si>
  <si>
    <t>GSCG-00785</t>
  </si>
  <si>
    <t>GSCG-00786</t>
  </si>
  <si>
    <t>GSCG-00787</t>
  </si>
  <si>
    <t>GSCG-00788</t>
  </si>
  <si>
    <t>GSCG-00789</t>
  </si>
  <si>
    <t>OSE File No. 572 and 01549, Moss-Crawford de Foesta Ditch</t>
  </si>
  <si>
    <t>GSCG-00790</t>
  </si>
  <si>
    <t>GSCG-00791</t>
  </si>
  <si>
    <t>GSCG-00796</t>
  </si>
  <si>
    <t>GSCG-00798</t>
  </si>
  <si>
    <t>572 &amp; 01549, Moss-Crawford de Foresta ditch</t>
  </si>
  <si>
    <t>GSCG-00802</t>
  </si>
  <si>
    <t>GSCG-00803</t>
  </si>
  <si>
    <t>GSCG-00804</t>
  </si>
  <si>
    <t>GSCG-00805</t>
  </si>
  <si>
    <t>GSF-1280</t>
  </si>
  <si>
    <t>GSCG-00807</t>
  </si>
  <si>
    <t>890, McMillen Ditch No. 2</t>
  </si>
  <si>
    <t>GSCG-00808</t>
  </si>
  <si>
    <t xml:space="preserve">0461, Mangas Creek Ditch and GSF-1280 </t>
  </si>
  <si>
    <t>GSCG-00809</t>
  </si>
  <si>
    <t>GSCG-00810</t>
  </si>
  <si>
    <t>GSCG-00811</t>
  </si>
  <si>
    <t>GSCG-00812</t>
  </si>
  <si>
    <t>GSCG-00813</t>
  </si>
  <si>
    <t>GSCG-00815</t>
  </si>
  <si>
    <t>GSCG-00817</t>
  </si>
  <si>
    <t>GSCG-00822</t>
  </si>
  <si>
    <t>GSCG-00823</t>
  </si>
  <si>
    <t>GSCG-00827</t>
  </si>
  <si>
    <t>GSCG-00829</t>
  </si>
  <si>
    <t>GSCG-00830</t>
  </si>
  <si>
    <t xml:space="preserve">01885, Metcalfe Ditch </t>
  </si>
  <si>
    <t>GSCG-00831</t>
  </si>
  <si>
    <t>GSCG-00832</t>
  </si>
  <si>
    <t>GSCG-00834</t>
  </si>
  <si>
    <t>GSCG-00837</t>
  </si>
  <si>
    <t>OSE File No. 0634-A and 01547, Lyons ditch</t>
  </si>
  <si>
    <t>GSCG-00838</t>
  </si>
  <si>
    <t>GSCG-00840</t>
  </si>
  <si>
    <t>OSE File No. 0634-A &amp; 01547, Lyons Ditch</t>
  </si>
  <si>
    <t>GSCG-00841</t>
  </si>
  <si>
    <t>OSE File No. GSF-254</t>
  </si>
  <si>
    <t>GSCG-00842</t>
  </si>
  <si>
    <t>GSCG-00843</t>
  </si>
  <si>
    <t>GSCG-00845</t>
  </si>
  <si>
    <t>GSCG-00846</t>
  </si>
  <si>
    <t>GSCG-00849</t>
  </si>
  <si>
    <t>GSCG-00855</t>
  </si>
  <si>
    <t>Lyons ditch</t>
  </si>
  <si>
    <t>GSCG-00861</t>
  </si>
  <si>
    <t>GSCG-00862</t>
  </si>
  <si>
    <t>GSCG-00863</t>
  </si>
  <si>
    <t>GSCG-00864</t>
  </si>
  <si>
    <t>GSCG-00869</t>
  </si>
  <si>
    <t>GSCG-00870</t>
  </si>
  <si>
    <t>GSCG-00871</t>
  </si>
  <si>
    <t>OSE File No. 01548 and GSF 629, Harper ditch</t>
  </si>
  <si>
    <t>GSCG-00872</t>
  </si>
  <si>
    <t>GSCG-00873</t>
  </si>
  <si>
    <t>GSCG-00874</t>
  </si>
  <si>
    <t>GSCG-00875</t>
  </si>
  <si>
    <t>GSCG-00876</t>
  </si>
  <si>
    <t>GSCG-00877</t>
  </si>
  <si>
    <t>GSCG-00878</t>
  </si>
  <si>
    <t>GSCG-00879</t>
  </si>
  <si>
    <t>GSCG-00880</t>
  </si>
  <si>
    <t>GSCG-00881</t>
  </si>
  <si>
    <t>GSCG-00884</t>
  </si>
  <si>
    <t>GSCG-00885</t>
  </si>
  <si>
    <t>GSCG-00886</t>
  </si>
  <si>
    <t>GSCG-00887</t>
  </si>
  <si>
    <t>GSCG-00889</t>
  </si>
  <si>
    <t>GSCG-00890</t>
  </si>
  <si>
    <t>GSCG-00891</t>
  </si>
  <si>
    <t>GSCG-00892</t>
  </si>
  <si>
    <t>GSCG-00893</t>
  </si>
  <si>
    <t>GSCG-00902</t>
  </si>
  <si>
    <t>OSE File No. GSF-331</t>
  </si>
  <si>
    <t>GSCG-00903</t>
  </si>
  <si>
    <t>GSCG-00904</t>
  </si>
  <si>
    <t>GSCG-00905</t>
  </si>
  <si>
    <t>GSCG-00906</t>
  </si>
  <si>
    <t>GSCG-00907</t>
  </si>
  <si>
    <t>GSCG-00908</t>
  </si>
  <si>
    <t>GSCG-00909</t>
  </si>
  <si>
    <t>GSCG-00910</t>
  </si>
  <si>
    <t>GSCG-00911</t>
  </si>
  <si>
    <t>GSCG-00912</t>
  </si>
  <si>
    <t xml:space="preserve">01548, Harper ditch and GSF-629 </t>
  </si>
  <si>
    <t>GSCG-00914</t>
  </si>
  <si>
    <t>OSE File No. SD-02941, Sanchez Ditch</t>
  </si>
  <si>
    <t>GSCG-00926</t>
  </si>
  <si>
    <t>OSE File No. GSF-5 and GSF-636 and GSF-638</t>
  </si>
  <si>
    <t>GSCG-00927</t>
  </si>
  <si>
    <t>GSCG-00928</t>
  </si>
  <si>
    <t>GSCG-00013</t>
  </si>
  <si>
    <t>OSE File No. 0288, Watson-Howard Ditch</t>
  </si>
  <si>
    <t>0260, Riverside Ditch &amp; SP-</t>
  </si>
  <si>
    <t>0260 or GSF-1594, Riverside Ditch</t>
  </si>
  <si>
    <t>OSE File No. 0260 &amp; SP-, Riverside Ditch</t>
  </si>
  <si>
    <t>OSE File No. 2940, Provencio Ditch &amp; GSF-738</t>
  </si>
  <si>
    <t>01885, Metcalfe Ditch</t>
  </si>
  <si>
    <t>GSF-971</t>
  </si>
  <si>
    <t>OSE File No. 0266, Old Bell Ditch</t>
  </si>
  <si>
    <t>OSE File No. GSF-1014-S-2</t>
  </si>
  <si>
    <t>OSE File No. 0231, Upper Gila Ditch and GSF-5 and GSF-640</t>
  </si>
  <si>
    <t>OSE File No. 0244, Slayback Ditch and GSF-5 and GSF-640</t>
  </si>
  <si>
    <t>OSE File No. GSF-5 and GSF-639</t>
  </si>
  <si>
    <t>GSCG-00208</t>
  </si>
  <si>
    <t>GSCG-00310</t>
  </si>
  <si>
    <t>GSCG-00221</t>
  </si>
  <si>
    <t>OSE File No. 0231, Upper Gila Ditch and GSF 5 and GSF-638</t>
  </si>
  <si>
    <t>GSCG-00160</t>
  </si>
  <si>
    <t>Fc</t>
  </si>
  <si>
    <t>Misc. Field Crops</t>
  </si>
  <si>
    <t>GSCG-00077</t>
  </si>
  <si>
    <t>Fo</t>
  </si>
  <si>
    <t>Drip irrigated</t>
  </si>
  <si>
    <t>GSCG-00082</t>
  </si>
  <si>
    <t>GSCG-00084</t>
  </si>
  <si>
    <t>GSCG-00195</t>
  </si>
  <si>
    <t>GSCG-00212</t>
  </si>
  <si>
    <t>OSE File No. 0233, Maldonado Ditch, Full</t>
  </si>
  <si>
    <t>GSCG-00214</t>
  </si>
  <si>
    <t>GSCG-00625</t>
  </si>
  <si>
    <t>GSCG-00716</t>
  </si>
  <si>
    <t>GSCG-00742</t>
  </si>
  <si>
    <t>GSCG-00758</t>
  </si>
  <si>
    <t>GSCG-00415</t>
  </si>
  <si>
    <t>H</t>
  </si>
  <si>
    <t>Hay (all other)</t>
  </si>
  <si>
    <t xml:space="preserve">OSE File No. SD-0247-56, Fort West Ditch, PERMIT: GSF-76-D into 0247-56, PART 1 OF 3 </t>
  </si>
  <si>
    <t>GSCG-00096</t>
  </si>
  <si>
    <t>GSCG-00098</t>
  </si>
  <si>
    <t>GSCG-00100</t>
  </si>
  <si>
    <t>GSCG-00102</t>
  </si>
  <si>
    <t>Irrigated Native Pasture</t>
  </si>
  <si>
    <t>GSCG-00103</t>
  </si>
  <si>
    <t>GSCG-00110</t>
  </si>
  <si>
    <t>GSCG-00141</t>
  </si>
  <si>
    <t>GSCG-00142</t>
  </si>
  <si>
    <t>GSCG-00143</t>
  </si>
  <si>
    <t>GSCG-00144</t>
  </si>
  <si>
    <t>GSCG-00145</t>
  </si>
  <si>
    <t>GSCG-00149</t>
  </si>
  <si>
    <t>GSCG-00163</t>
  </si>
  <si>
    <t>GSCG-00165</t>
  </si>
  <si>
    <t>GSCG-00168</t>
  </si>
  <si>
    <t>GSCG-00169</t>
  </si>
  <si>
    <t>GSCG-00170</t>
  </si>
  <si>
    <t>GSCG-00174</t>
  </si>
  <si>
    <t>GSCG-00175</t>
  </si>
  <si>
    <t>GSCG-00176</t>
  </si>
  <si>
    <t>GSCG-00181</t>
  </si>
  <si>
    <t>GSCG-00216</t>
  </si>
  <si>
    <t>GSCG-00223</t>
  </si>
  <si>
    <t>GSCG-00226</t>
  </si>
  <si>
    <t>GSCG-00242</t>
  </si>
  <si>
    <t>GSCG-00244</t>
  </si>
  <si>
    <t>GSCG-00260</t>
  </si>
  <si>
    <t>GSCG-00268</t>
  </si>
  <si>
    <t>GSCG-00270</t>
  </si>
  <si>
    <t>GSCG-00272</t>
  </si>
  <si>
    <t>GSCG-00273</t>
  </si>
  <si>
    <t>GSCG-00291</t>
  </si>
  <si>
    <t>GSCG-00292</t>
  </si>
  <si>
    <t>GSCG-00293</t>
  </si>
  <si>
    <t>GSCG-00304</t>
  </si>
  <si>
    <t>GSCG-00305</t>
  </si>
  <si>
    <t>GSCG-00306</t>
  </si>
  <si>
    <t>GSCG-00308</t>
  </si>
  <si>
    <t>GSCG-00313</t>
  </si>
  <si>
    <t>GSCG-00314</t>
  </si>
  <si>
    <t>GSCG-00319</t>
  </si>
  <si>
    <t>OSE File No. 0247, Fort West ditch and GSF-26</t>
  </si>
  <si>
    <t>GSCG-00323</t>
  </si>
  <si>
    <t>GSCG-00330</t>
  </si>
  <si>
    <t>GSCG-00337</t>
  </si>
  <si>
    <t>GSCG-00338</t>
  </si>
  <si>
    <t>GSCG-00339</t>
  </si>
  <si>
    <t>GSCG-00340</t>
  </si>
  <si>
    <t>GSCG-00349</t>
  </si>
  <si>
    <t>GSCG-00356</t>
  </si>
  <si>
    <t>GSCG-00357</t>
  </si>
  <si>
    <t>GSCG-00358</t>
  </si>
  <si>
    <t>GSCG-00359</t>
  </si>
  <si>
    <t>GSCG-00360</t>
  </si>
  <si>
    <t>GSCG-00361</t>
  </si>
  <si>
    <t xml:space="preserve">OSE File No. 0250, Gila Farm Ditch and GSF-635 </t>
  </si>
  <si>
    <t>GSCG-00362</t>
  </si>
  <si>
    <t>GSCG-00363</t>
  </si>
  <si>
    <t>GSCG-00364</t>
  </si>
  <si>
    <t>GSCG-00366</t>
  </si>
  <si>
    <t>GSCG-00368</t>
  </si>
  <si>
    <t>GSCG-00371</t>
  </si>
  <si>
    <t>GSCG-00394</t>
  </si>
  <si>
    <t>OSE File No. 0250, Gila Farm Ditch and GSF-635</t>
  </si>
  <si>
    <t>GSCG-00402</t>
  </si>
  <si>
    <t>GSCG-00433</t>
  </si>
  <si>
    <t>GSCG-00435</t>
  </si>
  <si>
    <t>Irrigated planted pasture</t>
  </si>
  <si>
    <t>GSCG-00469</t>
  </si>
  <si>
    <t>GSCG-00470</t>
  </si>
  <si>
    <t>GSCG-00472</t>
  </si>
  <si>
    <t>GSCG-00475</t>
  </si>
  <si>
    <t>GSCG-00480</t>
  </si>
  <si>
    <t>GSCG-00514</t>
  </si>
  <si>
    <t>GSCG-00534</t>
  </si>
  <si>
    <t>GSCG-00540</t>
  </si>
  <si>
    <t>GSCG-00542</t>
  </si>
  <si>
    <t>GSCG-00550</t>
  </si>
  <si>
    <t>GSCG-00551</t>
  </si>
  <si>
    <t>GSCG-00553</t>
  </si>
  <si>
    <t>GSCG-00554</t>
  </si>
  <si>
    <t>GSCG-00556</t>
  </si>
  <si>
    <t>GSCG-00560</t>
  </si>
  <si>
    <t>GSCG-00561</t>
  </si>
  <si>
    <t>GSCG-00563</t>
  </si>
  <si>
    <t>GSCG-00567</t>
  </si>
  <si>
    <t>GSCG-00568</t>
  </si>
  <si>
    <t>GSCG-00574</t>
  </si>
  <si>
    <t>GSCG-00589</t>
  </si>
  <si>
    <t>GSCG-00600</t>
  </si>
  <si>
    <t>GSCG-00611</t>
  </si>
  <si>
    <t>GSCG-00615</t>
  </si>
  <si>
    <t>GSCG-00618</t>
  </si>
  <si>
    <t>GSCG-00630</t>
  </si>
  <si>
    <t>GSCG-00632</t>
  </si>
  <si>
    <t>GSCG-00637</t>
  </si>
  <si>
    <t>GSCG-00638</t>
  </si>
  <si>
    <t>GSCG-00646</t>
  </si>
  <si>
    <t>GSCG-00647</t>
  </si>
  <si>
    <t>GSCG-00835</t>
  </si>
  <si>
    <t>GSCG-00853</t>
  </si>
  <si>
    <t>GSCG-00854</t>
  </si>
  <si>
    <t>GSCG-00856</t>
  </si>
  <si>
    <t>GSCG-00857</t>
  </si>
  <si>
    <t>GSCG-00858</t>
  </si>
  <si>
    <t>GSCG-00915</t>
  </si>
  <si>
    <t>GSCG-00916</t>
  </si>
  <si>
    <t>GSCG-00917</t>
  </si>
  <si>
    <t>GSCG-00918</t>
  </si>
  <si>
    <t>GSCG-00919</t>
  </si>
  <si>
    <t>GSCG-00920</t>
  </si>
  <si>
    <t>GSCG-00921</t>
  </si>
  <si>
    <t>GSCG-00922</t>
  </si>
  <si>
    <t>GSCG-00923</t>
  </si>
  <si>
    <t>GSCG-00924</t>
  </si>
  <si>
    <t>GSCG-00925</t>
  </si>
  <si>
    <t>GSCG-00929</t>
  </si>
  <si>
    <t>OSE File No. 0231, Upper Gila Ditch and GSF-5 and GSF-639</t>
  </si>
  <si>
    <t>GSCG-00930</t>
  </si>
  <si>
    <t>GSCG-00931</t>
  </si>
  <si>
    <t>GSCG-00932</t>
  </si>
  <si>
    <t>GSCG-00933</t>
  </si>
  <si>
    <t>GSCG-00934</t>
  </si>
  <si>
    <t>GSCG-00935</t>
  </si>
  <si>
    <t>GSCG-00936</t>
  </si>
  <si>
    <t>GSCG-00937</t>
  </si>
  <si>
    <t>GSCG-00938</t>
  </si>
  <si>
    <t>GSCG-00939</t>
  </si>
  <si>
    <t>GSCG-00940</t>
  </si>
  <si>
    <t>GSCG-00941</t>
  </si>
  <si>
    <t>OSE File No. 0231, Upper Gila Ditch and GSF-5 and GSF-636</t>
  </si>
  <si>
    <t>GSCG-00942</t>
  </si>
  <si>
    <t>GSCG-00943</t>
  </si>
  <si>
    <t>GSCG-00944</t>
  </si>
  <si>
    <t>GSCG-00945</t>
  </si>
  <si>
    <t>GSCG-00946</t>
  </si>
  <si>
    <t>GSCG-00947</t>
  </si>
  <si>
    <t>GSCG-00948</t>
  </si>
  <si>
    <t>GSCG-00949</t>
  </si>
  <si>
    <t>GSCG-00950</t>
  </si>
  <si>
    <t>GSCG-00951</t>
  </si>
  <si>
    <t>GSF-71-E into GSF-2452, Permitted</t>
  </si>
  <si>
    <t>GSCG-00238</t>
  </si>
  <si>
    <t>IPP</t>
  </si>
  <si>
    <t>GSCG-00243</t>
  </si>
  <si>
    <t>GSCG-00246</t>
  </si>
  <si>
    <t>GSCG-00247</t>
  </si>
  <si>
    <t>GSCG-00256</t>
  </si>
  <si>
    <t>GSCG-00258</t>
  </si>
  <si>
    <t>GSCG-00259</t>
  </si>
  <si>
    <t>GSCG-00263</t>
  </si>
  <si>
    <t>GSCG-00264</t>
  </si>
  <si>
    <t>GSCG-00265</t>
  </si>
  <si>
    <t>GSCG-00267</t>
  </si>
  <si>
    <t>GSCG-00372</t>
  </si>
  <si>
    <t>GSCG-00382</t>
  </si>
  <si>
    <t>GSCG-00383</t>
  </si>
  <si>
    <t>GSCG-00385</t>
  </si>
  <si>
    <t xml:space="preserve">OSE File No. 0231, Upper Gila Ditch and GSF-5 </t>
  </si>
  <si>
    <t>GSCG-00386</t>
  </si>
  <si>
    <t>GSCG-00389</t>
  </si>
  <si>
    <t>GSCG-00390</t>
  </si>
  <si>
    <t>GSCG-00391</t>
  </si>
  <si>
    <t>GSCG-00395</t>
  </si>
  <si>
    <t>GSCG-00398</t>
  </si>
  <si>
    <t>GSCG-00401</t>
  </si>
  <si>
    <t>GSCG-00404</t>
  </si>
  <si>
    <t>GSCG-00407</t>
  </si>
  <si>
    <t>GSCG-00410</t>
  </si>
  <si>
    <t>GSCG-00411</t>
  </si>
  <si>
    <t>GSCG-00418</t>
  </si>
  <si>
    <t>GSCG-00429</t>
  </si>
  <si>
    <t>GSCG-00432</t>
  </si>
  <si>
    <t>GSCG-00441</t>
  </si>
  <si>
    <t>GSCG-00518</t>
  </si>
  <si>
    <t>GSCG-00519</t>
  </si>
  <si>
    <t>GSCG-00520</t>
  </si>
  <si>
    <t>GSCG-00521</t>
  </si>
  <si>
    <t>GSCG-00653</t>
  </si>
  <si>
    <t>GSCG-00654</t>
  </si>
  <si>
    <t>GSCG-00660</t>
  </si>
  <si>
    <t>GSCG-00663</t>
  </si>
  <si>
    <t>GSCG-00667</t>
  </si>
  <si>
    <t>possible illeagal irrigation</t>
  </si>
  <si>
    <t>GSCG-00745</t>
  </si>
  <si>
    <t>01549, Moss-Crawford de Foresta Ditch</t>
  </si>
  <si>
    <t>GSCG-00748</t>
  </si>
  <si>
    <t>GSCG-00756</t>
  </si>
  <si>
    <t>GSCG-00773</t>
  </si>
  <si>
    <t>OSE File No. 0247-55, Fort West Ditch, Permited GSF-3629 into 0247-55</t>
  </si>
  <si>
    <t>GSF-3225</t>
  </si>
  <si>
    <t>locked gate, Hooker No. 2 Ditch</t>
  </si>
  <si>
    <t>GSCG-00894</t>
  </si>
  <si>
    <t>No Right, Locked Gate</t>
  </si>
  <si>
    <t>GSCG-00895</t>
  </si>
  <si>
    <t>GSCG-00896</t>
  </si>
  <si>
    <t>GSCG-00897</t>
  </si>
  <si>
    <t>GSCG-00898</t>
  </si>
  <si>
    <t>GSCG-00899</t>
  </si>
  <si>
    <t>Unreported</t>
  </si>
  <si>
    <t>GSCG-00900</t>
  </si>
  <si>
    <t>GSCG-00901</t>
  </si>
  <si>
    <t>GSCG-00262</t>
  </si>
  <si>
    <t>GSCG-00266</t>
  </si>
  <si>
    <t>GSCG-00269</t>
  </si>
  <si>
    <t>GSCG-00431</t>
  </si>
  <si>
    <t>Spring</t>
  </si>
  <si>
    <t>GSCG-00562</t>
  </si>
  <si>
    <t>GSF-4107, Permitted GSF-33-T into GSF-4107</t>
  </si>
  <si>
    <t>GSF-4549, Permitted GSF-51-4AB into GSF-4549-1</t>
  </si>
  <si>
    <t>GSCG-00051</t>
  </si>
  <si>
    <t>Out</t>
  </si>
  <si>
    <t>Out Areas</t>
  </si>
  <si>
    <t>Out Area</t>
  </si>
  <si>
    <t>GSCG-00053</t>
  </si>
  <si>
    <t>GSCG-00059</t>
  </si>
  <si>
    <t>GSCG-00086</t>
  </si>
  <si>
    <t>GSCG-00106</t>
  </si>
  <si>
    <t>GSCG-00255</t>
  </si>
  <si>
    <t>GSCG-00279</t>
  </si>
  <si>
    <t>GSCG-00628</t>
  </si>
  <si>
    <t>GSCG-00119</t>
  </si>
  <si>
    <t>OSE File No. 0231, Upper Gila Ditch and GSF 5, Reservoir, Full</t>
  </si>
  <si>
    <t>GSCG-00215</t>
  </si>
  <si>
    <t>GSCG-00222</t>
  </si>
  <si>
    <t>OSE File No. 0247, Fort West Ditch, Full</t>
  </si>
  <si>
    <t>GSCG-00331</t>
  </si>
  <si>
    <t>GSCG-00373</t>
  </si>
  <si>
    <t>OSE File No. 0231, Upper Gila Ditch and GSF-5, Full</t>
  </si>
  <si>
    <t>GSCG-00393</t>
  </si>
  <si>
    <t>GSCG-00662</t>
  </si>
  <si>
    <t>0266, Old Bell Ditch, 3/4 full</t>
  </si>
  <si>
    <t>GSCG-00741</t>
  </si>
  <si>
    <t>Full</t>
  </si>
  <si>
    <t>0227, Howard - Cienega Ditch, 1/2 full</t>
  </si>
  <si>
    <t>GSCG-00958</t>
  </si>
  <si>
    <t>Reservoir, Retaining water (note amount in remarks)</t>
  </si>
  <si>
    <t>OSE File No. 0231, Upper Gila Ditch and GSF-5 and GSF-44 and GSF-45, Reservoir; Full</t>
  </si>
  <si>
    <t>GSCG-00959</t>
  </si>
  <si>
    <t>Reservoir; 0247 and GSF-16,  1/2 Full</t>
  </si>
  <si>
    <t>GSCG-00960</t>
  </si>
  <si>
    <t>Reservoir, Bill Evans, 02260, Full</t>
  </si>
  <si>
    <t>GSCG-00031</t>
  </si>
  <si>
    <t>GSCG-00033</t>
  </si>
  <si>
    <t>GSCG-00037</t>
  </si>
  <si>
    <t>GSCG-00081</t>
  </si>
  <si>
    <t>GSCG-00114</t>
  </si>
  <si>
    <t>GSCG-00122</t>
  </si>
  <si>
    <t>GSCG-00139</t>
  </si>
  <si>
    <t>GSCG-00151</t>
  </si>
  <si>
    <t>GSCG-00164</t>
  </si>
  <si>
    <t>OSE File No. GSF-58, Full</t>
  </si>
  <si>
    <t>GSCG-00198</t>
  </si>
  <si>
    <t>GSCG-00225</t>
  </si>
  <si>
    <t>OSE File No. 0231, Upper Gila Ditch and GSF 5, Reservoir, Dry</t>
  </si>
  <si>
    <t>GSCG-00377</t>
  </si>
  <si>
    <t>GSCG-00397</t>
  </si>
  <si>
    <t>GSCG-00425</t>
  </si>
  <si>
    <t>GSCG-00549</t>
  </si>
  <si>
    <t>GSCG-00577</t>
  </si>
  <si>
    <t>GSCG-00635</t>
  </si>
  <si>
    <t>GSCG-00767</t>
  </si>
  <si>
    <t>OSE File No. 0263 and 0264, Reservoir</t>
  </si>
  <si>
    <t>GSCG-00769</t>
  </si>
  <si>
    <t>GSCG-00794</t>
  </si>
  <si>
    <t>GSCG-00816</t>
  </si>
  <si>
    <t>GSCG-00859</t>
  </si>
  <si>
    <t>GSCG-00952</t>
  </si>
  <si>
    <t>GSCG-00954</t>
  </si>
  <si>
    <t>OSE File No. GSF-47, Dry</t>
  </si>
  <si>
    <t>GSCG-00955</t>
  </si>
  <si>
    <t>GSCG-00956</t>
  </si>
  <si>
    <t>GSCG-00957</t>
  </si>
  <si>
    <t>GSCG-00961</t>
  </si>
  <si>
    <t>GSCG-00284</t>
  </si>
  <si>
    <t>GSCG-00525</t>
  </si>
  <si>
    <t>GSCG-00538</t>
  </si>
  <si>
    <t>GSCG-00836</t>
  </si>
  <si>
    <t>GSCG-00839</t>
  </si>
  <si>
    <t>GSCG-00844</t>
  </si>
  <si>
    <t>GSCG-00847</t>
  </si>
  <si>
    <t>GSCG-00848</t>
  </si>
  <si>
    <t>GSCG-00850</t>
  </si>
  <si>
    <t>GSCG-00150</t>
  </si>
  <si>
    <t>SSG</t>
  </si>
  <si>
    <t>Spring Small Grain</t>
  </si>
  <si>
    <t>OSE File No. GSF 58</t>
  </si>
  <si>
    <t>GSCG-00167</t>
  </si>
  <si>
    <t>OSE File No. GSF-58</t>
  </si>
  <si>
    <t>GSCG-00177</t>
  </si>
  <si>
    <t>GSCG-00286</t>
  </si>
  <si>
    <t>GSCG-00287</t>
  </si>
  <si>
    <t>GSCG-00311</t>
  </si>
  <si>
    <t>GSCG-00024</t>
  </si>
  <si>
    <t>Stock Tank</t>
  </si>
  <si>
    <t>GSCG-00192</t>
  </si>
  <si>
    <t>GSCG-00301</t>
  </si>
  <si>
    <t>GSCG-00336</t>
  </si>
  <si>
    <t>GSCG-00508</t>
  </si>
  <si>
    <t>GSCG-00511</t>
  </si>
  <si>
    <t>GSCG-00536</t>
  </si>
  <si>
    <t>GSCG-00762</t>
  </si>
  <si>
    <t>GSCG-00766</t>
  </si>
  <si>
    <t>GSCG-00774</t>
  </si>
  <si>
    <t>GSCG-00797</t>
  </si>
  <si>
    <t>GSCG-00801</t>
  </si>
  <si>
    <t>Stock Tank, Clark or Sycamore Ditch</t>
  </si>
  <si>
    <t>GSCG-00913</t>
  </si>
  <si>
    <t>Stock tank</t>
  </si>
  <si>
    <t>GSCG-00953</t>
  </si>
  <si>
    <t>GSCG-00135</t>
  </si>
  <si>
    <t>Sw</t>
  </si>
  <si>
    <t>Shrub Wetlands</t>
  </si>
  <si>
    <t>GSCG-00137</t>
  </si>
  <si>
    <t>GSCG-00664</t>
  </si>
  <si>
    <t>GSCG-00666</t>
  </si>
  <si>
    <t>GSCG-00668</t>
  </si>
  <si>
    <t>GSCG-00001</t>
  </si>
  <si>
    <t>Tw</t>
  </si>
  <si>
    <t>Turfgrass/Lawn (Warm Season)</t>
  </si>
  <si>
    <t>Permitted, GSF-1146-M into GSF-4380, 2,245.59 sqft</t>
  </si>
  <si>
    <t>GSCG-00002</t>
  </si>
  <si>
    <t>Permitted, GSF-1146-M into GSF-4380, 171.15 sqft</t>
  </si>
  <si>
    <t>GSCG-00003</t>
  </si>
  <si>
    <t>Permitted, GSF-1146-M into GSF-4380, 51.5 sqft</t>
  </si>
  <si>
    <t>GSCG-00004</t>
  </si>
  <si>
    <t>Permitted, GSF-1146-M into GSF-4380, 94.70 sqft</t>
  </si>
  <si>
    <t>GSCG-00005</t>
  </si>
  <si>
    <t>Permitted, GSF-1146-M into GSF-4380, 1,305.73 sqft</t>
  </si>
  <si>
    <t>GSCG-00006</t>
  </si>
  <si>
    <t>Permitted, GSF-1146-M into GSF-4380. 155.23 sqft</t>
  </si>
  <si>
    <t>GSCG-00007</t>
  </si>
  <si>
    <t>GSCG-00008</t>
  </si>
  <si>
    <t>GSCG-00009</t>
  </si>
  <si>
    <t>GSCG-00061</t>
  </si>
  <si>
    <t>Turfgrass/Lawn (warm season)</t>
  </si>
  <si>
    <t>OSE File No. GSF-125</t>
  </si>
  <si>
    <t>GSCG-00097</t>
  </si>
  <si>
    <t>GSCG-00099</t>
  </si>
  <si>
    <t>GSCG-00116</t>
  </si>
  <si>
    <t>GSCG-00117</t>
  </si>
  <si>
    <t>GSCG-00205</t>
  </si>
  <si>
    <t>GSCG-00206</t>
  </si>
  <si>
    <t>GSCG-00320</t>
  </si>
  <si>
    <t xml:space="preserve">OSE File No. GSF-310 </t>
  </si>
  <si>
    <t>GSCG-00324</t>
  </si>
  <si>
    <t>GSCG-00328</t>
  </si>
  <si>
    <t>GSCG-00570</t>
  </si>
  <si>
    <t>OSE File No. GSF-739</t>
  </si>
  <si>
    <t>GSCG-00619</t>
  </si>
  <si>
    <t>GSCG-00620</t>
  </si>
  <si>
    <t>GSCG-00642</t>
  </si>
  <si>
    <t>GCGW-00113</t>
  </si>
  <si>
    <t>GSGW</t>
  </si>
  <si>
    <t>Glenwood-Mule Creek</t>
  </si>
  <si>
    <t>GL</t>
  </si>
  <si>
    <t>OSE File No. 01558, Lower Ditch South, Snipe Ditch, Permit</t>
  </si>
  <si>
    <t>GCGW-00188</t>
  </si>
  <si>
    <t>East Pleasanton Ditch</t>
  </si>
  <si>
    <t>OSE File No. 01452, East Pleasanton Ditch</t>
  </si>
  <si>
    <t>GCGW-00189</t>
  </si>
  <si>
    <t>GCGW-00191</t>
  </si>
  <si>
    <t>GCGW-00323</t>
  </si>
  <si>
    <t>OSE File No. 01450, Jackson Ditch &amp; GSF-25</t>
  </si>
  <si>
    <t>GCGW-00328</t>
  </si>
  <si>
    <t>W.S. Ditch</t>
  </si>
  <si>
    <t>OSE File No. 01448, W. S. Ditch</t>
  </si>
  <si>
    <t>GCGW-00011</t>
  </si>
  <si>
    <t xml:space="preserve"> OSE File No. 01454, Spurgeon Ditch #3</t>
  </si>
  <si>
    <t>GCGW-00039</t>
  </si>
  <si>
    <t xml:space="preserve"> OSE File No. 01906, Private Ditch</t>
  </si>
  <si>
    <t>GCGW-00041</t>
  </si>
  <si>
    <t>GCGW-00044</t>
  </si>
  <si>
    <t>GCGW-00045</t>
  </si>
  <si>
    <t>GCGW-00046</t>
  </si>
  <si>
    <t>GCGW-00047</t>
  </si>
  <si>
    <t>GCGW-00049</t>
  </si>
  <si>
    <t xml:space="preserve"> OSE File No. 01560, Warden Ditch</t>
  </si>
  <si>
    <t>GCGW-00050</t>
  </si>
  <si>
    <t>GCGW-00058</t>
  </si>
  <si>
    <t>GCGW-00059</t>
  </si>
  <si>
    <t>OSE File No. 01518, Oaks Ditch #1</t>
  </si>
  <si>
    <t>GCGW-00060</t>
  </si>
  <si>
    <t>GCGW-00061</t>
  </si>
  <si>
    <t>GCGW-00062</t>
  </si>
  <si>
    <t>GCGW-00063</t>
  </si>
  <si>
    <t>OSE File No. 01449, Oaks Ditch #1</t>
  </si>
  <si>
    <t>GCGW-00065</t>
  </si>
  <si>
    <t>OSE File No. 01449, Oaks Ditch #1, Reservoir, Dry</t>
  </si>
  <si>
    <t>GCGW-00066</t>
  </si>
  <si>
    <t>GCGW-00067</t>
  </si>
  <si>
    <t>OSE File No. 01447, W. S. Lower Ditch and GSF-24</t>
  </si>
  <si>
    <t>GCGW-00068</t>
  </si>
  <si>
    <t>GCGW-00070</t>
  </si>
  <si>
    <t>GCGW-00073</t>
  </si>
  <si>
    <t>GCGW-00076</t>
  </si>
  <si>
    <t>OSE File No. 01449, Oaks Ditch #2</t>
  </si>
  <si>
    <t>GCGW-00078</t>
  </si>
  <si>
    <t>GCGW-00079</t>
  </si>
  <si>
    <t>GCGW-00080</t>
  </si>
  <si>
    <t>GCGW-00082</t>
  </si>
  <si>
    <t>GCGW-00083</t>
  </si>
  <si>
    <t>GCGW-00084</t>
  </si>
  <si>
    <t>GCGW-00085</t>
  </si>
  <si>
    <t>GCGW-00087</t>
  </si>
  <si>
    <t>GCGW-00088</t>
  </si>
  <si>
    <t>OSE File No. 01442, Mineral Creek (Holliman) Ditch</t>
  </si>
  <si>
    <t>GCGW-00089</t>
  </si>
  <si>
    <t>OSE File NO. 01714, Jackson Ditch</t>
  </si>
  <si>
    <t>GCGW-00090</t>
  </si>
  <si>
    <t>GCGW-00092</t>
  </si>
  <si>
    <t>OSE File NO. 01450, Jackson Ditch and GSF 25</t>
  </si>
  <si>
    <t>GCGW-00093</t>
  </si>
  <si>
    <t>GCGW-00094</t>
  </si>
  <si>
    <t>GCGW-00096</t>
  </si>
  <si>
    <t>GCGW-00100</t>
  </si>
  <si>
    <t>OSE File No. 01519,  Private Ditch</t>
  </si>
  <si>
    <t>GCGW-00101</t>
  </si>
  <si>
    <t>GCGW-00103</t>
  </si>
  <si>
    <t>GCGW-00104</t>
  </si>
  <si>
    <t>OSE File No. 01543, Tipton Ditch</t>
  </si>
  <si>
    <t>GCGW-00105</t>
  </si>
  <si>
    <t>GCGW-00106</t>
  </si>
  <si>
    <t>OSE File No. 01527, Tipton, Gage Community Ditch and GSF 223</t>
  </si>
  <si>
    <t>GCGW-00111</t>
  </si>
  <si>
    <t>Fish Pond Ditch</t>
  </si>
  <si>
    <t>OSE File No. 01363, Fish Pond Ditch</t>
  </si>
  <si>
    <t>GCGW-00114</t>
  </si>
  <si>
    <t>OSE File No. 01514, Upper Ditch</t>
  </si>
  <si>
    <t>GCGW-00115</t>
  </si>
  <si>
    <t>GCGW-00124</t>
  </si>
  <si>
    <t>OSE File No. 01505, Upper Ditch</t>
  </si>
  <si>
    <t>GCGW-00125</t>
  </si>
  <si>
    <t>GCGW-00126</t>
  </si>
  <si>
    <t>GCGW-00128</t>
  </si>
  <si>
    <t>OSE File No. 01558, Lower Ditch South</t>
  </si>
  <si>
    <t>GCGW-00129</t>
  </si>
  <si>
    <t>OSE File No. GSF-2446, domestic well</t>
  </si>
  <si>
    <t>GCGW-00134</t>
  </si>
  <si>
    <t>OSE File No. GSF-1059, domestic well</t>
  </si>
  <si>
    <t>GCGW-00135</t>
  </si>
  <si>
    <t>GCGW-00136</t>
  </si>
  <si>
    <t>GCGW-00137</t>
  </si>
  <si>
    <t>GCGW-00138</t>
  </si>
  <si>
    <t>GCGW-00139</t>
  </si>
  <si>
    <t>GCGW-00141</t>
  </si>
  <si>
    <t>GCGW-00142</t>
  </si>
  <si>
    <t>GCGW-00143</t>
  </si>
  <si>
    <t>GCGW-00144</t>
  </si>
  <si>
    <t>GCGW-00145</t>
  </si>
  <si>
    <t>GCGW-00147</t>
  </si>
  <si>
    <t>GCGW-00151</t>
  </si>
  <si>
    <t>OSE File No. 01445, West Pleasanton Ditch</t>
  </si>
  <si>
    <t>GCGW-00152</t>
  </si>
  <si>
    <t>GCGW-00153</t>
  </si>
  <si>
    <t>GCGW-00154</t>
  </si>
  <si>
    <t>GCGW-00155</t>
  </si>
  <si>
    <t>OSE File No. 01452, East Pleasanton Ditch, LOCKED GATE</t>
  </si>
  <si>
    <t>GCGW-00156</t>
  </si>
  <si>
    <t>GCGW-00157</t>
  </si>
  <si>
    <t>GCGW-00158</t>
  </si>
  <si>
    <t>OSE File No. 01504, West Pleasanton Ditch</t>
  </si>
  <si>
    <t>GCGW-00159</t>
  </si>
  <si>
    <t>GCGW-00161</t>
  </si>
  <si>
    <t>GCGW-00162</t>
  </si>
  <si>
    <t>GCGW-00165</t>
  </si>
  <si>
    <t>GCGW-00167</t>
  </si>
  <si>
    <t>GCGW-00169</t>
  </si>
  <si>
    <t>OSE File No. 01452, West Pleasanton Ditch</t>
  </si>
  <si>
    <t>GCGW-00171</t>
  </si>
  <si>
    <t>GCGW-00172</t>
  </si>
  <si>
    <t>GCGW-00173</t>
  </si>
  <si>
    <t>GCGW-00176</t>
  </si>
  <si>
    <t>OSE File No. GSF-43</t>
  </si>
  <si>
    <t>GCGW-00177</t>
  </si>
  <si>
    <t>GCGW-00181</t>
  </si>
  <si>
    <t>GCGW-00183</t>
  </si>
  <si>
    <t>GCGW-00184</t>
  </si>
  <si>
    <t>GCGW-00187</t>
  </si>
  <si>
    <t>GCGW-00192</t>
  </si>
  <si>
    <t>GCGW-00209</t>
  </si>
  <si>
    <t>01452, East Pleasanton Ditch, Domestic Only</t>
  </si>
  <si>
    <t>GCGW-00210</t>
  </si>
  <si>
    <t>GCGW-00212</t>
  </si>
  <si>
    <t>OSE File No. 01450, Mineral Creek (Holliman) Ditch and GSF-25-S-2 water right moved off to 01450 &amp; GSF-25</t>
  </si>
  <si>
    <t>GCGW-00214</t>
  </si>
  <si>
    <t>Thomason Flat Ditch</t>
  </si>
  <si>
    <t xml:space="preserve"> OSE File No. 01454, Thomason Ditch</t>
  </si>
  <si>
    <t>GCGW-00219</t>
  </si>
  <si>
    <t>OSE File No. 01560, Warden Ditch</t>
  </si>
  <si>
    <t>GCGW-00220</t>
  </si>
  <si>
    <t>GCGW-00225</t>
  </si>
  <si>
    <t xml:space="preserve">OSE File No. 01448, W. S Ditch and GSF-39 </t>
  </si>
  <si>
    <t>GCGW-00226</t>
  </si>
  <si>
    <t>GCGW-00227</t>
  </si>
  <si>
    <t>GCGW-00228</t>
  </si>
  <si>
    <t>GCGW-00229</t>
  </si>
  <si>
    <t xml:space="preserve">OSE File No. 01442, Mineral Creek (Holliman) Ditch </t>
  </si>
  <si>
    <t>GCGW-00230</t>
  </si>
  <si>
    <t>GCGW-00233</t>
  </si>
  <si>
    <t xml:space="preserve">OSE File No. 01740, </t>
  </si>
  <si>
    <t>GCGW-00234</t>
  </si>
  <si>
    <t>GCGW-00235</t>
  </si>
  <si>
    <t>GCGW-00236</t>
  </si>
  <si>
    <t>GCGW-00237</t>
  </si>
  <si>
    <t xml:space="preserve">OSE File No. GSF-28 </t>
  </si>
  <si>
    <t>GCGW-00238</t>
  </si>
  <si>
    <t xml:space="preserve">OSE File No. GSF-31 </t>
  </si>
  <si>
    <t>GCGW-00239</t>
  </si>
  <si>
    <t>GCGW-00240</t>
  </si>
  <si>
    <t>GCGW-00241</t>
  </si>
  <si>
    <t>GCGW-00242</t>
  </si>
  <si>
    <t>GCGW-00243</t>
  </si>
  <si>
    <t xml:space="preserve">OSE File No. 01452, East Pleasanton Ditch </t>
  </si>
  <si>
    <t>GCGW-00244</t>
  </si>
  <si>
    <t xml:space="preserve">OSE File No. 01445, West Pleasanton Ditch </t>
  </si>
  <si>
    <t>GCGW-00245</t>
  </si>
  <si>
    <t>GCGW-00246</t>
  </si>
  <si>
    <t>GCGW-00248</t>
  </si>
  <si>
    <t xml:space="preserve">OSE File No. 01452, West Pleasanton Ditch </t>
  </si>
  <si>
    <t>GCGW-00255</t>
  </si>
  <si>
    <t>GCGW-00259</t>
  </si>
  <si>
    <t>OSE File No. 01484, Big Dry Creek Ditch</t>
  </si>
  <si>
    <t>GCGW-00260</t>
  </si>
  <si>
    <t>GCGW-00265</t>
  </si>
  <si>
    <t xml:space="preserve">OSE File No. GSF-2773 </t>
  </si>
  <si>
    <t>GCGW-00268</t>
  </si>
  <si>
    <t>OSE File NO. 01713, Jackson Ditch</t>
  </si>
  <si>
    <t>GCGW-00271</t>
  </si>
  <si>
    <t>GCGW-00272</t>
  </si>
  <si>
    <t>GCGW-00273</t>
  </si>
  <si>
    <t>GCGW-00274</t>
  </si>
  <si>
    <t>GCGW-00275</t>
  </si>
  <si>
    <t>GCGW-00277</t>
  </si>
  <si>
    <t>OSE File NO. 01450, Mineral Creek (Holliman) Ditch and GSF 25</t>
  </si>
  <si>
    <t>GCGW-00286</t>
  </si>
  <si>
    <t>OSE File No. 01362, Upper Ditch &amp; GSF-1460</t>
  </si>
  <si>
    <t>GCGW-00287</t>
  </si>
  <si>
    <t>GCGW-00289</t>
  </si>
  <si>
    <t>OSE Dile No. GSF-379 and GSF-379-S</t>
  </si>
  <si>
    <t>GCGW-00290</t>
  </si>
  <si>
    <t>OSE File No. 1777, Steyskal Ditch and GSF-210 and GSF-211</t>
  </si>
  <si>
    <t>GCGW-00291</t>
  </si>
  <si>
    <t>GCGW-00292</t>
  </si>
  <si>
    <t>GCGW-00293</t>
  </si>
  <si>
    <t>GCGW-00294</t>
  </si>
  <si>
    <t>GCGW-00306</t>
  </si>
  <si>
    <t>OSE File No. GSF-3378, Permitted</t>
  </si>
  <si>
    <t>GCGW-00307</t>
  </si>
  <si>
    <t>GCGW-00316</t>
  </si>
  <si>
    <t>OSE File No. GSF-3236, Permitted</t>
  </si>
  <si>
    <t>GCGW-00317</t>
  </si>
  <si>
    <t>GCGW-00318</t>
  </si>
  <si>
    <t>GCGW-00319</t>
  </si>
  <si>
    <t>GCGW-00320</t>
  </si>
  <si>
    <t>GCGW-00321</t>
  </si>
  <si>
    <t>GCGW-00322</t>
  </si>
  <si>
    <t>OSE File No. GSF-178, Permitted</t>
  </si>
  <si>
    <t>GCGW-00324</t>
  </si>
  <si>
    <t>OSE File No. GSF-3966</t>
  </si>
  <si>
    <t>Water right move off by permit to 01450 &amp; GSF-25-S</t>
  </si>
  <si>
    <t xml:space="preserve">OSE File No. 01450 &amp; GSF-25-S-2 </t>
  </si>
  <si>
    <t>OSE File No. GSF-,Permitted</t>
  </si>
  <si>
    <t>GCGW-00000</t>
  </si>
  <si>
    <t>Water right moved by permit to 01740 &amp; GSF-2397</t>
  </si>
  <si>
    <t>GCGW-00170</t>
  </si>
  <si>
    <t>GCGW-00052</t>
  </si>
  <si>
    <t>GCGW-00140</t>
  </si>
  <si>
    <t>OSE File No. 01452, East Pleasanton Ditch,</t>
  </si>
  <si>
    <t>GCGW-00146</t>
  </si>
  <si>
    <t>GCGW-00148</t>
  </si>
  <si>
    <t xml:space="preserve">OSE File No. 01452, East Pleasanton Ditch, </t>
  </si>
  <si>
    <t>GCGW-00150</t>
  </si>
  <si>
    <t>GCGW-00223</t>
  </si>
  <si>
    <t>GCGW-00224</t>
  </si>
  <si>
    <t>GCGW-00006</t>
  </si>
  <si>
    <t>Spurgeon No. 2 Ditch</t>
  </si>
  <si>
    <t>OSE File No. 01446, Spurgeon Ditch #2</t>
  </si>
  <si>
    <t>GCGW-00007</t>
  </si>
  <si>
    <t>GCGW-00008</t>
  </si>
  <si>
    <t>OSE File No. 01454, Spurgeon Ditch #2</t>
  </si>
  <si>
    <t>GCGW-00009</t>
  </si>
  <si>
    <t>GCGW-00010</t>
  </si>
  <si>
    <t>GCGW-00012</t>
  </si>
  <si>
    <t>GCGW-00013</t>
  </si>
  <si>
    <t>GCGW-00014</t>
  </si>
  <si>
    <t>GCGW-00015</t>
  </si>
  <si>
    <t>GCGW-00016</t>
  </si>
  <si>
    <t>GCGW-00017</t>
  </si>
  <si>
    <t>GCGW-00018</t>
  </si>
  <si>
    <t>GCGW-00019</t>
  </si>
  <si>
    <t xml:space="preserve"> OSE File No. 01454, Spurgeon Ditch #2</t>
  </si>
  <si>
    <t>GCGW-00020</t>
  </si>
  <si>
    <t>GCGW-00021</t>
  </si>
  <si>
    <t>GCGW-00022</t>
  </si>
  <si>
    <t>GCGW-00023</t>
  </si>
  <si>
    <t>GCGW-00024</t>
  </si>
  <si>
    <t xml:space="preserve"> OSE File No. 01446, Thomason Flat Ditch</t>
  </si>
  <si>
    <t>GCGW-00025</t>
  </si>
  <si>
    <t>GCGW-00026</t>
  </si>
  <si>
    <t>GCGW-00027</t>
  </si>
  <si>
    <t>GCGW-00028</t>
  </si>
  <si>
    <t>GCGW-00029</t>
  </si>
  <si>
    <t>GCGW-00030</t>
  </si>
  <si>
    <t>GCGW-00031</t>
  </si>
  <si>
    <t>GCGW-00032</t>
  </si>
  <si>
    <t>GCGW-00033</t>
  </si>
  <si>
    <t>GCGW-00034</t>
  </si>
  <si>
    <t>GCGW-00035</t>
  </si>
  <si>
    <t>GCGW-00036</t>
  </si>
  <si>
    <t>GCGW-00053</t>
  </si>
  <si>
    <t>GCGW-00054</t>
  </si>
  <si>
    <t>GCGW-00055</t>
  </si>
  <si>
    <t>GCGW-00057</t>
  </si>
  <si>
    <t>GCGW-00064</t>
  </si>
  <si>
    <t>GCGW-00180</t>
  </si>
  <si>
    <t>GCGW-00182</t>
  </si>
  <si>
    <t>GCGW-00185</t>
  </si>
  <si>
    <t>GCGW-00186</t>
  </si>
  <si>
    <t>GCGW-00206</t>
  </si>
  <si>
    <t>01452, East Pleasanton Ditch</t>
  </si>
  <si>
    <t>GCGW-00207</t>
  </si>
  <si>
    <t>GCGW-00208</t>
  </si>
  <si>
    <t>GCGW-00211</t>
  </si>
  <si>
    <t>GCGW-00213</t>
  </si>
  <si>
    <t>GCGW-00215</t>
  </si>
  <si>
    <t>GCGW-00216</t>
  </si>
  <si>
    <t>GCGW-00217</t>
  </si>
  <si>
    <t>GCGW-00221</t>
  </si>
  <si>
    <t>Globe Equity Decree</t>
  </si>
  <si>
    <t>GCGW-00222</t>
  </si>
  <si>
    <t>GCGW-00247</t>
  </si>
  <si>
    <t>GCGW-00288</t>
  </si>
  <si>
    <t>OSE File No. GSF-25-S-2, Permitted</t>
  </si>
  <si>
    <t>GCGW-00327</t>
  </si>
  <si>
    <t>OSE File No. GSF-2540, Permitted</t>
  </si>
  <si>
    <t>OSE File No. 01452, East Pleasanton Ditch, Permitted</t>
  </si>
  <si>
    <t>OSE File No. 01484, Big Dry Creek Ditch, Permitted</t>
  </si>
  <si>
    <t>GCGW-00164</t>
  </si>
  <si>
    <t>GCGW-00252</t>
  </si>
  <si>
    <t>OSE File No. GSF-2492</t>
  </si>
  <si>
    <t>GCGW-00298</t>
  </si>
  <si>
    <t>OSE File No. GSF-1030</t>
  </si>
  <si>
    <t>GCGW-00299</t>
  </si>
  <si>
    <t>OSE File No. GSF-227, Permitted, Locked Gate, Not Observed</t>
  </si>
  <si>
    <t>GCGW-00002</t>
  </si>
  <si>
    <t>OSE File No. 01446, Spurgeon Ditch #1, Locked Gate, Not Observed</t>
  </si>
  <si>
    <t>GCGW-00003</t>
  </si>
  <si>
    <t>GCGW-00004</t>
  </si>
  <si>
    <t>GCGW-00005</t>
  </si>
  <si>
    <t>GCGW-00116</t>
  </si>
  <si>
    <t>OSE File No. 01514, Lower Ditch North Denied Access</t>
  </si>
  <si>
    <t>GCGW-00119</t>
  </si>
  <si>
    <t>GCGW-00121</t>
  </si>
  <si>
    <t>GCGW-00122</t>
  </si>
  <si>
    <t>GCGW-00123</t>
  </si>
  <si>
    <t>GCGW-00127</t>
  </si>
  <si>
    <t>GCGW-00149</t>
  </si>
  <si>
    <t>OSE File No. 01452, East Pleasanton Ditch, Locked Gate</t>
  </si>
  <si>
    <t>GCGW-00174</t>
  </si>
  <si>
    <t>OSE File No. 01452, East Pleasanton Ditch Locked Gate</t>
  </si>
  <si>
    <t>GCGW-00175</t>
  </si>
  <si>
    <t>OSE File No. 01452, East Pleasanton Ditch locked Gate</t>
  </si>
  <si>
    <t>GCGW-00178</t>
  </si>
  <si>
    <t>OSE File No. 01452, East Pleasanton Ditch Locked Gated</t>
  </si>
  <si>
    <t>GCGW-00179</t>
  </si>
  <si>
    <t>GCGW-00193</t>
  </si>
  <si>
    <t>Watered from domestic well Locked Gate</t>
  </si>
  <si>
    <t>GCGW-00194</t>
  </si>
  <si>
    <t>Locked Gate</t>
  </si>
  <si>
    <t>GCGW-00195</t>
  </si>
  <si>
    <t>OSE File No. 01452, East Pleasanton Ditch, Reservoir, Locked Gate</t>
  </si>
  <si>
    <t>GCGW-00196</t>
  </si>
  <si>
    <t>GCGW-00197</t>
  </si>
  <si>
    <t>GCGW-00198</t>
  </si>
  <si>
    <t>Possible Illegal Irrigation Locked Gate</t>
  </si>
  <si>
    <t>GCGW-00199</t>
  </si>
  <si>
    <t>OSE File No. 01452, East Pleasanton Ditch, Permitted Locked Gate</t>
  </si>
  <si>
    <t>GCGW-00200</t>
  </si>
  <si>
    <t>GCGW-00201</t>
  </si>
  <si>
    <t>OSE File No. 01452, East Pleasanton Ditch, Reservoir, Full Locked Gate</t>
  </si>
  <si>
    <t>GCGW-00202</t>
  </si>
  <si>
    <t>GCGW-00204</t>
  </si>
  <si>
    <t>GCGW-00249</t>
  </si>
  <si>
    <t xml:space="preserve">OSE File No. 01452, East Pleasanton Ditch Locked Gate </t>
  </si>
  <si>
    <t>GCGW-00250</t>
  </si>
  <si>
    <t>GCGW-00251</t>
  </si>
  <si>
    <t>GCGW-00253</t>
  </si>
  <si>
    <t>GCGW-00284</t>
  </si>
  <si>
    <t>GCGW-00285</t>
  </si>
  <si>
    <t>GCGW-00130</t>
  </si>
  <si>
    <t>GCGW-00131</t>
  </si>
  <si>
    <t>GCGW-00132</t>
  </si>
  <si>
    <t>OSE File No. GSF-168, domestic well</t>
  </si>
  <si>
    <t>GCGW-00133</t>
  </si>
  <si>
    <t>GCGW-00001</t>
  </si>
  <si>
    <t xml:space="preserve"> OSE File No. GSF-3579</t>
  </si>
  <si>
    <t>GCGW-00203</t>
  </si>
  <si>
    <t>Area has building and road, Out Area</t>
  </si>
  <si>
    <t>GCGW-00295</t>
  </si>
  <si>
    <t xml:space="preserve">OSE File No. GSF-2632 </t>
  </si>
  <si>
    <t>GCGW-00296</t>
  </si>
  <si>
    <t>GCGW-00297</t>
  </si>
  <si>
    <t>GCGW-00301</t>
  </si>
  <si>
    <t>OSE File No. GSF-2604, Permitted</t>
  </si>
  <si>
    <t>GCGW-00302</t>
  </si>
  <si>
    <t>GCGW-00303</t>
  </si>
  <si>
    <t>OSE File No. GSF-3292, Permitted</t>
  </si>
  <si>
    <t>GCGW-00304</t>
  </si>
  <si>
    <t>GCGW-00305</t>
  </si>
  <si>
    <t>GCGW-00310</t>
  </si>
  <si>
    <t>OSE File No. GSF-3186, Permitted</t>
  </si>
  <si>
    <t>GCGW-00311</t>
  </si>
  <si>
    <t>GCGW-00312</t>
  </si>
  <si>
    <t>GCGW-00313</t>
  </si>
  <si>
    <t>GCGW-00314</t>
  </si>
  <si>
    <t>GCGW-00315</t>
  </si>
  <si>
    <t>OSE File No. GSF-3500, Permitted</t>
  </si>
  <si>
    <t>OSE File No. 01514, Upper Ditch, Water right moved off</t>
  </si>
  <si>
    <t>Swiming Pool filled from Ground Water Well</t>
  </si>
  <si>
    <t>GCGW-00086</t>
  </si>
  <si>
    <t>GCGW-00262</t>
  </si>
  <si>
    <t>GCGW-00263</t>
  </si>
  <si>
    <t>GCGW-00267</t>
  </si>
  <si>
    <t>GCGW-00040</t>
  </si>
  <si>
    <t xml:space="preserve"> OSE File No. 01906, Private Ditch, Reservoir, Dry</t>
  </si>
  <si>
    <t>GCGW-00056</t>
  </si>
  <si>
    <t>OSE File No. 01447, W. S. Lower Ditch and GSF-24, Reservoir, Dry</t>
  </si>
  <si>
    <t>GCGW-00069</t>
  </si>
  <si>
    <t>No Right, Reservoir, Dry</t>
  </si>
  <si>
    <t>GCGW-00071</t>
  </si>
  <si>
    <t>OSE File No. 01449, Oaks Ditch #2, Stock Tank, Reservoir, Dry</t>
  </si>
  <si>
    <t>GCGW-00077</t>
  </si>
  <si>
    <t>GCGW-00091</t>
  </si>
  <si>
    <t>OSE File NO. 01450, Jackson Ditch and GSF 25, Reservoir, Dry</t>
  </si>
  <si>
    <t>GCGW-00095</t>
  </si>
  <si>
    <t>OSE File NO. 01450, Jackson Ditch and GSF 25, Stock Tank, Reservoir, Dry</t>
  </si>
  <si>
    <t>GCGW-00168</t>
  </si>
  <si>
    <t>OSE File No. 01452, West Pleasanton Ditch, Reservoir, Dry</t>
  </si>
  <si>
    <t>GCGW-00278</t>
  </si>
  <si>
    <t xml:space="preserve"> OSE File No. 01446, Thomason Flat Ditch, Reservoir, Dry</t>
  </si>
  <si>
    <t>GCGW-00279</t>
  </si>
  <si>
    <t>GCGW-00282</t>
  </si>
  <si>
    <t xml:space="preserve">OSE File No. 01452, East Pleasanton Ditch, Reservoir </t>
  </si>
  <si>
    <t>GCGW-00283</t>
  </si>
  <si>
    <t>OSE File No. 01448, W. S. Ditch, Reservoir, Dry</t>
  </si>
  <si>
    <t>GCGW-00051</t>
  </si>
  <si>
    <t>OSE File No. 01448, W. S Ditch and GSF-39, Reservoir, Full</t>
  </si>
  <si>
    <t>GCGW-00110</t>
  </si>
  <si>
    <t>OSE File No. 01363, Fish Pond Ditch, Reservoir, Full</t>
  </si>
  <si>
    <t>GCGW-00112</t>
  </si>
  <si>
    <t>GCGW-00190</t>
  </si>
  <si>
    <t>OSE File No. 01452, East Pleasanton Ditch, Reservoir, Full</t>
  </si>
  <si>
    <t>GCGW-00256</t>
  </si>
  <si>
    <t>OSE File No. 01452, East Pleasanton Ditch, Reservoir Full</t>
  </si>
  <si>
    <t>GCGW-00257</t>
  </si>
  <si>
    <t>OSE File No. 01484, Big Dry Creek Ditch, Stock Tank, 1/2 Full</t>
  </si>
  <si>
    <t>GCGW-00280</t>
  </si>
  <si>
    <t>Spring 2183, Game &amp; Fish Fish Pond Full</t>
  </si>
  <si>
    <t>GCGW-00281</t>
  </si>
  <si>
    <t>OSE File No. 01514, Lower Ditch North, Reservoir, Full</t>
  </si>
  <si>
    <t>OSE File No. 01448, W. S. Ditch, Reservoir, Full</t>
  </si>
  <si>
    <t>GCGW-00160</t>
  </si>
  <si>
    <t>GCGW-00166</t>
  </si>
  <si>
    <t>GCGW-00309</t>
  </si>
  <si>
    <t>OSE File No. 01740, and GSF-2397, Permitted, Cunningham Ditch</t>
  </si>
  <si>
    <t>GCGW-00258</t>
  </si>
  <si>
    <t>GCGW-00108</t>
  </si>
  <si>
    <t xml:space="preserve">OSE File No. GSF-1866 </t>
  </si>
  <si>
    <t>GCGW-00109</t>
  </si>
  <si>
    <t>GCGW-00117</t>
  </si>
  <si>
    <t>GCGW-00120</t>
  </si>
  <si>
    <t>GCGW-00163</t>
  </si>
  <si>
    <t>GCGW-00266</t>
  </si>
  <si>
    <t>GCGW-00300</t>
  </si>
  <si>
    <t>OSE File No. GSF-49</t>
  </si>
  <si>
    <t>GCGW-00308</t>
  </si>
  <si>
    <t>Permitted from domestic well</t>
  </si>
  <si>
    <t>GCGW-00325</t>
  </si>
  <si>
    <t>GCGW-00326</t>
  </si>
  <si>
    <t>OSE File No. 01448, W. S. Ditch, Golf Area, not permitted</t>
  </si>
  <si>
    <t>GCGW-00072</t>
  </si>
  <si>
    <t>WSG</t>
  </si>
  <si>
    <t>Winter Small Grain</t>
  </si>
  <si>
    <t>GCGW-00074</t>
  </si>
  <si>
    <t>GCGW-00075</t>
  </si>
  <si>
    <t>GCGW-00081</t>
  </si>
  <si>
    <t>GSLU-00018</t>
  </si>
  <si>
    <t>GSLU</t>
  </si>
  <si>
    <t>Luna</t>
  </si>
  <si>
    <t>LU</t>
  </si>
  <si>
    <t>OSE File No. 01098, William S Laney Ditch</t>
  </si>
  <si>
    <t>GSLU-00019</t>
  </si>
  <si>
    <t>GSLU-00020</t>
  </si>
  <si>
    <t>GSLU-00029</t>
  </si>
  <si>
    <t>OSE File No. 01058, William S. Laney Ditch</t>
  </si>
  <si>
    <t>GSLU-00030</t>
  </si>
  <si>
    <t>GSLU-00032</t>
  </si>
  <si>
    <t>GSLU-00033</t>
  </si>
  <si>
    <t>GSLU-00034</t>
  </si>
  <si>
    <t>GSLU-00035</t>
  </si>
  <si>
    <t>GSLU-00036</t>
  </si>
  <si>
    <t>GSLU-00039</t>
  </si>
  <si>
    <t>GSLU-00040</t>
  </si>
  <si>
    <t>GSLU-00049</t>
  </si>
  <si>
    <t>OSE File No. 0459 &amp; 0459-a, Adair Ditch</t>
  </si>
  <si>
    <t>GSLU-00057</t>
  </si>
  <si>
    <t>OSE File No. 01833 and 01833 A, Leslie Laney Ditch</t>
  </si>
  <si>
    <t>GSLU-00070</t>
  </si>
  <si>
    <t>North Luna Ditch</t>
  </si>
  <si>
    <t>OSE File No. 01502, North Side Luna Ditch</t>
  </si>
  <si>
    <t>GSLU-00074</t>
  </si>
  <si>
    <t>GSLU-00077</t>
  </si>
  <si>
    <t>OSE File No. , Frank Laney Ditch</t>
  </si>
  <si>
    <t>GSLU-00084</t>
  </si>
  <si>
    <t xml:space="preserve">OSE File No. 01502, North Side Luna Ditch </t>
  </si>
  <si>
    <t>GSLU-00086</t>
  </si>
  <si>
    <t>GSLU-00088</t>
  </si>
  <si>
    <t>GSLU-00092</t>
  </si>
  <si>
    <t>GSLU-00093</t>
  </si>
  <si>
    <t>GSLU-00095</t>
  </si>
  <si>
    <t>GSLU-00098</t>
  </si>
  <si>
    <t>GSLU-00104</t>
  </si>
  <si>
    <t>GSLU-00108</t>
  </si>
  <si>
    <t>GSLU-00110</t>
  </si>
  <si>
    <t>GSLU-00111</t>
  </si>
  <si>
    <t>GSLU-00112</t>
  </si>
  <si>
    <t>GSLU-00115</t>
  </si>
  <si>
    <t>OSE File No. 01502, Noeth Side Luna Ditch</t>
  </si>
  <si>
    <t>GSLU-00118</t>
  </si>
  <si>
    <t>GSLU-00122</t>
  </si>
  <si>
    <t>GSLU-00123</t>
  </si>
  <si>
    <t>GSLU-00126</t>
  </si>
  <si>
    <t>GSLU-00128</t>
  </si>
  <si>
    <t>GSLU-00135</t>
  </si>
  <si>
    <t>GSLU-00140</t>
  </si>
  <si>
    <t>GSLU-00143</t>
  </si>
  <si>
    <t>GSLU-00145</t>
  </si>
  <si>
    <t>GSLU-00146</t>
  </si>
  <si>
    <t>GSLU-00149</t>
  </si>
  <si>
    <t>GSLU-00150</t>
  </si>
  <si>
    <t>GSLU-00153</t>
  </si>
  <si>
    <t>GSLU-00155</t>
  </si>
  <si>
    <t>GSLU-00157</t>
  </si>
  <si>
    <t>GSLU-00158</t>
  </si>
  <si>
    <t>OSE File No. 01502-18, North Side Luna Ditch</t>
  </si>
  <si>
    <t>GSLU-00159</t>
  </si>
  <si>
    <t xml:space="preserve">Watered form domestic well </t>
  </si>
  <si>
    <t>GSLU-00160</t>
  </si>
  <si>
    <t>GSLU-00163</t>
  </si>
  <si>
    <t>GSLU-00164</t>
  </si>
  <si>
    <t>GSLU-00165</t>
  </si>
  <si>
    <t>GSLU-00169</t>
  </si>
  <si>
    <t>GSLU-00171</t>
  </si>
  <si>
    <t>GSLU-00173</t>
  </si>
  <si>
    <t>GSLU-00176</t>
  </si>
  <si>
    <t xml:space="preserve"> Watered form domestic well</t>
  </si>
  <si>
    <t>GSLU-00177</t>
  </si>
  <si>
    <t>GSLU-00179</t>
  </si>
  <si>
    <t>GSLU-00180</t>
  </si>
  <si>
    <t>GSLU-00183</t>
  </si>
  <si>
    <t>GSLU-00185</t>
  </si>
  <si>
    <t>GSLU-00186</t>
  </si>
  <si>
    <t>GSLU-00188</t>
  </si>
  <si>
    <t>GSLU-00191</t>
  </si>
  <si>
    <t>GSLU-00198</t>
  </si>
  <si>
    <t xml:space="preserve">OSE File No. 01502, South Side Luna Ditch </t>
  </si>
  <si>
    <t>GSLU-00204</t>
  </si>
  <si>
    <t>GSLU-00205</t>
  </si>
  <si>
    <t>GSLU-00210</t>
  </si>
  <si>
    <t>OSE File No. None, Phillip Swapp Ditch</t>
  </si>
  <si>
    <t>GSLU-00214</t>
  </si>
  <si>
    <t>GSLU-00222</t>
  </si>
  <si>
    <t>OSE File No. 01502-26, South Side Luna Ditch, Moved into GSF-1599</t>
  </si>
  <si>
    <t>GSLU-00232</t>
  </si>
  <si>
    <t>OSE File No. 01502, South Side Luna Ditch</t>
  </si>
  <si>
    <t>GSLU-00236</t>
  </si>
  <si>
    <t>GSLU-00238</t>
  </si>
  <si>
    <t>GSLU-00239</t>
  </si>
  <si>
    <t>GSLU-00241</t>
  </si>
  <si>
    <t>OSE File No. GSF-608</t>
  </si>
  <si>
    <t>GSLU-00242</t>
  </si>
  <si>
    <t>OSE File No. GSF-2480, 01502-C-B into GSF-2480</t>
  </si>
  <si>
    <t>GSLU-00243</t>
  </si>
  <si>
    <t>OSE File No. GSF-3449-1</t>
  </si>
  <si>
    <t>GSLU-00244</t>
  </si>
  <si>
    <t>OSE File No. GSF-4350, AREA = 6,956.31 sqft</t>
  </si>
  <si>
    <t>GSLU-00245</t>
  </si>
  <si>
    <t>OSE File No. GSF-4350, AREA = 3,933.69 sqft</t>
  </si>
  <si>
    <t>GSLU-00246</t>
  </si>
  <si>
    <t>OSE File No. GSF-1896-1, Grass Area</t>
  </si>
  <si>
    <t>GSLU-00247</t>
  </si>
  <si>
    <t>OSE File No. GSF-1896-1, Garden Area</t>
  </si>
  <si>
    <t>GSLU-00268</t>
  </si>
  <si>
    <t>OSE File No. 0459 &amp; 0459-A, Adir Ditch</t>
  </si>
  <si>
    <t>GSLU-00271</t>
  </si>
  <si>
    <t>OSE File No. 01502-19B, North Side Luna Ditch, 2nd Part Of 1.7 Acres into GSF-2480</t>
  </si>
  <si>
    <t>GSLU-00272</t>
  </si>
  <si>
    <t>OSE File No. 01502-19B, North Side Luna Ditch, 1st Part Of 1.7 Acres into GSF-2480</t>
  </si>
  <si>
    <t>GSLU-00274</t>
  </si>
  <si>
    <t>OSE File No. 01502-7G, Moved into GSF-2596</t>
  </si>
  <si>
    <t>GSLU-00300</t>
  </si>
  <si>
    <t>OSE File No. 01502-7A, Moved into GSF-1749</t>
  </si>
  <si>
    <t>GSLU-00301</t>
  </si>
  <si>
    <t>OSE File No. 01502-7D, Moved into GSF-2596</t>
  </si>
  <si>
    <t>GSLU-00302</t>
  </si>
  <si>
    <t>OSE File No. 01502-7H, Moved into GSF-2233</t>
  </si>
  <si>
    <t>GSLU-00303</t>
  </si>
  <si>
    <t>OSE File No. 01502-7I, Moved into GSF-3810</t>
  </si>
  <si>
    <t>GSLU-00304</t>
  </si>
  <si>
    <t>OSE File No. 01502-7J, Moved into GSF-3810 &amp; LWD-SF-</t>
  </si>
  <si>
    <t>GSLU-00310</t>
  </si>
  <si>
    <t>OSE File No. 01502, North Side Luna Ditch, Moved Off</t>
  </si>
  <si>
    <t>GSLU-00325</t>
  </si>
  <si>
    <t>OSE File No. 01502, Moved into GSF-2949</t>
  </si>
  <si>
    <t>GSLU-00326</t>
  </si>
  <si>
    <t>OSE File No. 01502-18, Moved into GSF-3247</t>
  </si>
  <si>
    <t>GSLU-00327</t>
  </si>
  <si>
    <t>OSE File No. 01502-19A into GSF-2317</t>
  </si>
  <si>
    <t>GSLU-00328</t>
  </si>
  <si>
    <t>GSLU-00</t>
  </si>
  <si>
    <t>OSE File No. 01502-7E</t>
  </si>
  <si>
    <t>OSE File No. 01502-7BA</t>
  </si>
  <si>
    <t>OSE File No. 01502-7F</t>
  </si>
  <si>
    <t>OSE File No. 01502-7</t>
  </si>
  <si>
    <t>OSE File No. SP-04912, Permitted</t>
  </si>
  <si>
    <t>GSLU-00003</t>
  </si>
  <si>
    <t>GSLU-00004</t>
  </si>
  <si>
    <t>GSLU-00005</t>
  </si>
  <si>
    <t>GSLU-00006</t>
  </si>
  <si>
    <t>GSLU-00007</t>
  </si>
  <si>
    <t>GSLU-00010</t>
  </si>
  <si>
    <t>GSLU-00013</t>
  </si>
  <si>
    <t>GSLU-00014</t>
  </si>
  <si>
    <t>GSLU-00015</t>
  </si>
  <si>
    <t>GSLU-00016</t>
  </si>
  <si>
    <t>GSLU-00037</t>
  </si>
  <si>
    <t>A. Laney Ditch</t>
  </si>
  <si>
    <t xml:space="preserve">OSE File No. 01839, A. Laney Ditch </t>
  </si>
  <si>
    <t>GSLU-00038</t>
  </si>
  <si>
    <t>GSLU-00041</t>
  </si>
  <si>
    <t>GSLU-00046</t>
  </si>
  <si>
    <t>OSE File No. 01838, Spring</t>
  </si>
  <si>
    <t>GSLU-00064</t>
  </si>
  <si>
    <t>GSLU-00071</t>
  </si>
  <si>
    <t>GSLU-00073</t>
  </si>
  <si>
    <t>GSLU-00076</t>
  </si>
  <si>
    <t>GSLU-00094</t>
  </si>
  <si>
    <t>GSLU-00099</t>
  </si>
  <si>
    <t>GSLU-00152</t>
  </si>
  <si>
    <t>OSE File No. 01503, J.H. Beaver Ditch</t>
  </si>
  <si>
    <t>GSLU-00154</t>
  </si>
  <si>
    <t>GSLU-00162</t>
  </si>
  <si>
    <t>OSE File No. 01503, J.H. Beaver Ditch, 1/2 Duty</t>
  </si>
  <si>
    <t>GSLU-00168</t>
  </si>
  <si>
    <t>GSLU-00193</t>
  </si>
  <si>
    <t>GSLU-00196</t>
  </si>
  <si>
    <t>GSLU-00219</t>
  </si>
  <si>
    <t xml:space="preserve">OSE File No. 01502 </t>
  </si>
  <si>
    <t>OSE File No. 01502-36D</t>
  </si>
  <si>
    <t>OSE File No. 02262, Minnie Reynolds Ditch</t>
  </si>
  <si>
    <t>GSLU-00001</t>
  </si>
  <si>
    <t>No Right, Dry Farm</t>
  </si>
  <si>
    <t>GSLU-00002</t>
  </si>
  <si>
    <t>GSLU-00017</t>
  </si>
  <si>
    <t xml:space="preserve"> No Right</t>
  </si>
  <si>
    <t>GSLU-00022</t>
  </si>
  <si>
    <t>GSLU-00023</t>
  </si>
  <si>
    <t>GSLU-00024</t>
  </si>
  <si>
    <t>GSLU-00025</t>
  </si>
  <si>
    <t>GSLU-00026</t>
  </si>
  <si>
    <t>GSLU-00043</t>
  </si>
  <si>
    <t>Dry Farm</t>
  </si>
  <si>
    <t>GSLU-00044</t>
  </si>
  <si>
    <t>GSLU-00045</t>
  </si>
  <si>
    <t>GSLU-00048</t>
  </si>
  <si>
    <t>GSLU-00052</t>
  </si>
  <si>
    <t>OSE File No. 02262, Minnie Reynolds Ditch, Move form this location</t>
  </si>
  <si>
    <t>GSLU-00053</t>
  </si>
  <si>
    <t>GSLU-00054</t>
  </si>
  <si>
    <t>GSLU-00055</t>
  </si>
  <si>
    <t>GSLU-00058</t>
  </si>
  <si>
    <t>GSLU-00059</t>
  </si>
  <si>
    <t>GSLU-00060</t>
  </si>
  <si>
    <t>GSLU-00063</t>
  </si>
  <si>
    <t>GSLU-00065</t>
  </si>
  <si>
    <t>GSLU-00067</t>
  </si>
  <si>
    <t>GSLU-00068</t>
  </si>
  <si>
    <t>GSLU-00078</t>
  </si>
  <si>
    <t>GSLU-00080</t>
  </si>
  <si>
    <t>GSLU-00081</t>
  </si>
  <si>
    <t>GSLU-00082</t>
  </si>
  <si>
    <t>GSLU-00083</t>
  </si>
  <si>
    <t>GSLU-00087</t>
  </si>
  <si>
    <t>GSLU-00089</t>
  </si>
  <si>
    <t>GSLU-00090</t>
  </si>
  <si>
    <t>GSLU-00096</t>
  </si>
  <si>
    <t>GSLU-00100</t>
  </si>
  <si>
    <t>GSLU-00101</t>
  </si>
  <si>
    <t>GSLU-00107</t>
  </si>
  <si>
    <t>GSLU-00109</t>
  </si>
  <si>
    <t>GSLU-00113</t>
  </si>
  <si>
    <t>No Right, Subfile 441, Sewell Ditch</t>
  </si>
  <si>
    <t>GSLU-00114</t>
  </si>
  <si>
    <t>GSLU-00117</t>
  </si>
  <si>
    <t>GSLU-00119</t>
  </si>
  <si>
    <t>GSLU-00120</t>
  </si>
  <si>
    <t>GSLU-00121</t>
  </si>
  <si>
    <t>GSLU-00125</t>
  </si>
  <si>
    <t>GSLU-00127</t>
  </si>
  <si>
    <t>GSLU-00129</t>
  </si>
  <si>
    <t>GSLU-00131</t>
  </si>
  <si>
    <t>GSLU-00132</t>
  </si>
  <si>
    <t>GSLU-00133</t>
  </si>
  <si>
    <t>GSLU-00136</t>
  </si>
  <si>
    <t>GSLU-00137</t>
  </si>
  <si>
    <t>GSLU-00138</t>
  </si>
  <si>
    <t>GSLU-00139</t>
  </si>
  <si>
    <t>GSLU-00144</t>
  </si>
  <si>
    <t>GSLU-00147</t>
  </si>
  <si>
    <t>GSLU-00148</t>
  </si>
  <si>
    <t>GSLU-00151</t>
  </si>
  <si>
    <t>GSLU-00156</t>
  </si>
  <si>
    <t>GSLU-00161</t>
  </si>
  <si>
    <t>GSLU-00167</t>
  </si>
  <si>
    <t>GSLU-00170</t>
  </si>
  <si>
    <t>GSLU-00182</t>
  </si>
  <si>
    <t>GSLU-00187</t>
  </si>
  <si>
    <t>GSLU-00189</t>
  </si>
  <si>
    <t>GSLU-00194</t>
  </si>
  <si>
    <t>GSLU-00195</t>
  </si>
  <si>
    <t>GSLU-00197</t>
  </si>
  <si>
    <t>GSLU-00199</t>
  </si>
  <si>
    <t>GSLU-00200</t>
  </si>
  <si>
    <t>GSLU-00201</t>
  </si>
  <si>
    <t>GSLU-00202</t>
  </si>
  <si>
    <t>GSLU-00203</t>
  </si>
  <si>
    <t>GSLU-00208</t>
  </si>
  <si>
    <t>GSLU-00209</t>
  </si>
  <si>
    <t>GSLU-00211</t>
  </si>
  <si>
    <t>GSLU-00213</t>
  </si>
  <si>
    <t>GSLU-00215</t>
  </si>
  <si>
    <t>GSLU-00216</t>
  </si>
  <si>
    <t>GSLU-00217</t>
  </si>
  <si>
    <t>GSLU-00218</t>
  </si>
  <si>
    <t>GSLU-00220</t>
  </si>
  <si>
    <t>GSLU-00221</t>
  </si>
  <si>
    <t>GSLU-00223</t>
  </si>
  <si>
    <t>No Right, North Side Luna Ditch</t>
  </si>
  <si>
    <t>GSLU-00226</t>
  </si>
  <si>
    <t>No Right, South Side Luna Ditch</t>
  </si>
  <si>
    <t>GSLU-00228</t>
  </si>
  <si>
    <t>GSLU-00229</t>
  </si>
  <si>
    <t>GSLU-00231</t>
  </si>
  <si>
    <t>GSLU-00234</t>
  </si>
  <si>
    <t>GSLU-00237</t>
  </si>
  <si>
    <t xml:space="preserve">No Right, Subfile: 441, Sewell Ditch </t>
  </si>
  <si>
    <t>GSLU-00279</t>
  </si>
  <si>
    <t>OSE File No. 01502, Moved into GSF-2233</t>
  </si>
  <si>
    <t>GSLU-00280</t>
  </si>
  <si>
    <t>OSE File No. 01502, Moved into GSF-2981</t>
  </si>
  <si>
    <t>GSLU-00281</t>
  </si>
  <si>
    <t>OSE File No. 01502, Moved into GSF-1727</t>
  </si>
  <si>
    <t>GSLU-00282</t>
  </si>
  <si>
    <t>OSE File No. 01502, Moved into GSF-3597</t>
  </si>
  <si>
    <t>GSLU-00283</t>
  </si>
  <si>
    <t>OSE File No. 01502, Moved to 6,T6S,R20W</t>
  </si>
  <si>
    <t>GSLU-00284</t>
  </si>
  <si>
    <t>GSLU-00305</t>
  </si>
  <si>
    <t>OSE File No. SP-3377-1A, Moved into GSF-1812-1</t>
  </si>
  <si>
    <t>GSLU-00306</t>
  </si>
  <si>
    <t>OSE File No. SP-3377-1B, Moved into SP-5011-1</t>
  </si>
  <si>
    <t>GSLU-00307</t>
  </si>
  <si>
    <t>OSE File No. 01502, Moved into 01098 ( PART OF 5.5 ACRES)</t>
  </si>
  <si>
    <t>GSLU-00308</t>
  </si>
  <si>
    <t>GSLU-00309</t>
  </si>
  <si>
    <t>OSE File No. 01502, Moved into GSF-1664</t>
  </si>
  <si>
    <t>GSLU-00106</t>
  </si>
  <si>
    <t>GSLU-00266</t>
  </si>
  <si>
    <t xml:space="preserve">Out Area </t>
  </si>
  <si>
    <t>GSLU-00061</t>
  </si>
  <si>
    <t>OSE File No. 02262, Minnie Reynolds Ditch, Reservoir, Dry</t>
  </si>
  <si>
    <t>GSLU-00181</t>
  </si>
  <si>
    <t>OSE File No. 01502, North Side Luna Ditch, Reservoir, Dry</t>
  </si>
  <si>
    <t>GSLU-00184</t>
  </si>
  <si>
    <t>OSE File No. 01502-7, Reservoir, Dry</t>
  </si>
  <si>
    <t>GSLU-00235</t>
  </si>
  <si>
    <t>GSLU-00056</t>
  </si>
  <si>
    <t>OSE File No. LWD-SF-086, Reservoir, 0.25 fULL</t>
  </si>
  <si>
    <t>GSLU-00124</t>
  </si>
  <si>
    <t>OSE File No. 01503, J.H. Beaver Ditch, Reservoir, Full</t>
  </si>
  <si>
    <t>GSLU-00142</t>
  </si>
  <si>
    <t>GSLU-00206</t>
  </si>
  <si>
    <t>OSE File No. 01502, North Side Luna Ditch, Reservoir, Full</t>
  </si>
  <si>
    <t>GSLU-00207</t>
  </si>
  <si>
    <t>GSLU-00240</t>
  </si>
  <si>
    <t>STOCK TANK CAP. 29.9 ACFT</t>
  </si>
  <si>
    <t>OSE File No. 01098-5, William S. Laney Ditch</t>
  </si>
  <si>
    <t>GSLU-00021</t>
  </si>
  <si>
    <t>OSE File No. 01098, William S Laney Ditch, Reservoir, Dry</t>
  </si>
  <si>
    <t>GSLU-00062</t>
  </si>
  <si>
    <t>GSLU-00066</t>
  </si>
  <si>
    <t>GSLU-00069</t>
  </si>
  <si>
    <t>GSLU-00105</t>
  </si>
  <si>
    <t>GSLU-00116</t>
  </si>
  <si>
    <t>GSLU-00212</t>
  </si>
  <si>
    <t>GSLU-00008</t>
  </si>
  <si>
    <t>OSE File No. LWD-SF-0310, Stock Tank, 1/8 Full</t>
  </si>
  <si>
    <t>GSLU-00009</t>
  </si>
  <si>
    <t>GSLU-00051</t>
  </si>
  <si>
    <t>OSE File No. LWD-SF-098, Reservoir, 0.25 full</t>
  </si>
  <si>
    <t>GSLU-00079</t>
  </si>
  <si>
    <t>Stock</t>
  </si>
  <si>
    <t>GSLU-00047</t>
  </si>
  <si>
    <t>GSLU-00072</t>
  </si>
  <si>
    <t>Waterd from domestic well</t>
  </si>
  <si>
    <t>GSLU-00130</t>
  </si>
  <si>
    <t>OSE File No. GSF-</t>
  </si>
  <si>
    <t>GSRE</t>
  </si>
  <si>
    <t>SR</t>
  </si>
  <si>
    <t>Reserve</t>
  </si>
  <si>
    <t>RS</t>
  </si>
  <si>
    <t>2579, Island In Pond</t>
  </si>
  <si>
    <t>GSRE-00014</t>
  </si>
  <si>
    <t>OSE File No. 01174, Private Ditch</t>
  </si>
  <si>
    <t>GSRE-00016</t>
  </si>
  <si>
    <t>GSRE-00018</t>
  </si>
  <si>
    <t>GSRE-00019</t>
  </si>
  <si>
    <t>GSRE-00025</t>
  </si>
  <si>
    <t xml:space="preserve">No Right, Spring fed </t>
  </si>
  <si>
    <t>GSRE-00028</t>
  </si>
  <si>
    <t>GSRE-00032</t>
  </si>
  <si>
    <t xml:space="preserve">OSE File No. 01525, Spring </t>
  </si>
  <si>
    <t>GSRE-00033</t>
  </si>
  <si>
    <t>GSRE-00034</t>
  </si>
  <si>
    <t>GSRE-00036</t>
  </si>
  <si>
    <t>GSRE-00037</t>
  </si>
  <si>
    <t xml:space="preserve">OSE File No. 01437, Romero Ditch </t>
  </si>
  <si>
    <t>GSRE-00039</t>
  </si>
  <si>
    <t>GSRE-00040</t>
  </si>
  <si>
    <t>GSRE-00041</t>
  </si>
  <si>
    <t>GSRE-00043</t>
  </si>
  <si>
    <t>GSRE-00045</t>
  </si>
  <si>
    <t>GSRE-00046</t>
  </si>
  <si>
    <t>GSRE-00047</t>
  </si>
  <si>
    <t>GSRE-00052</t>
  </si>
  <si>
    <t>GSRE-00056</t>
  </si>
  <si>
    <t>GSRE-00057</t>
  </si>
  <si>
    <t>Kiehne Ditch</t>
  </si>
  <si>
    <t>OSE File No. 01451, Kiehne Ditch and GSF-526</t>
  </si>
  <si>
    <t>GSRE-00058</t>
  </si>
  <si>
    <t>GSRE-00060</t>
  </si>
  <si>
    <t>OSE File No. 01397, Kiehne Ditch and GSF-6</t>
  </si>
  <si>
    <t>GSRE-00064</t>
  </si>
  <si>
    <t>GSRE-00070</t>
  </si>
  <si>
    <t>GSRE-00071</t>
  </si>
  <si>
    <t>GSRE-00081</t>
  </si>
  <si>
    <t>Middle Frisco Ditch</t>
  </si>
  <si>
    <t>OSE File No. , Middle Frisco Ditch</t>
  </si>
  <si>
    <t>GSRE-00083</t>
  </si>
  <si>
    <t>Parsons Ditch</t>
  </si>
  <si>
    <t>OSE File No. 01443, Parsons Ditch</t>
  </si>
  <si>
    <t>GSRE-00084</t>
  </si>
  <si>
    <t>OSE File No. 01537, Middle Frisco Ditch</t>
  </si>
  <si>
    <t>GSRE-00085</t>
  </si>
  <si>
    <t>OSE File No. , Parsons Ditch</t>
  </si>
  <si>
    <t>GSRE-00104</t>
  </si>
  <si>
    <t>OSE File No. 01512, Middle Frisco Ditch</t>
  </si>
  <si>
    <t>GSRE-00105</t>
  </si>
  <si>
    <t xml:space="preserve">OSE File No. 01530, Private Ditch, Locked Gate, No Access </t>
  </si>
  <si>
    <t>GSRE-00106</t>
  </si>
  <si>
    <t>Hightower Ditch</t>
  </si>
  <si>
    <t>OSE File No. 01877, San Francisco Ditch</t>
  </si>
  <si>
    <t>GSRE-00107</t>
  </si>
  <si>
    <t>GSRE-00109</t>
  </si>
  <si>
    <t>OSE File No. 01487, Hightower Ditch</t>
  </si>
  <si>
    <t>GSRE-00118</t>
  </si>
  <si>
    <t>San Francisco Ditch</t>
  </si>
  <si>
    <t>GSRE-00119</t>
  </si>
  <si>
    <t>GSRE-00121</t>
  </si>
  <si>
    <t>GSRE-00125</t>
  </si>
  <si>
    <t>GSRE-00126</t>
  </si>
  <si>
    <t>GSRE-00128</t>
  </si>
  <si>
    <t>GSRE-00131</t>
  </si>
  <si>
    <t>GSRE-00136</t>
  </si>
  <si>
    <t>GSRE-00137</t>
  </si>
  <si>
    <t>GSRE-00138</t>
  </si>
  <si>
    <t>GSRE-00139</t>
  </si>
  <si>
    <t>GSRE-00140</t>
  </si>
  <si>
    <t>GSRE-00141</t>
  </si>
  <si>
    <t>GSRE-00142</t>
  </si>
  <si>
    <t>OSE File No. 01488, San Francisco Ditch</t>
  </si>
  <si>
    <t>GSRE-00143</t>
  </si>
  <si>
    <t>GSRE-00144</t>
  </si>
  <si>
    <t>GSRE-00146</t>
  </si>
  <si>
    <t>GSRE-00147</t>
  </si>
  <si>
    <t>OSE File No. 01489 &amp; 01497, San Francisco Ditch</t>
  </si>
  <si>
    <t>GSRE-00148</t>
  </si>
  <si>
    <t>GSRE-00149</t>
  </si>
  <si>
    <t>OSE File No. 01509, Lower Frisco Ditch</t>
  </si>
  <si>
    <t>GSRE-00150</t>
  </si>
  <si>
    <t>GSRE-00151</t>
  </si>
  <si>
    <t>GSRE-00152</t>
  </si>
  <si>
    <t>GSRE-00156</t>
  </si>
  <si>
    <t>GSRE-00157</t>
  </si>
  <si>
    <t>GSRE-00158</t>
  </si>
  <si>
    <t>GSRE-00159</t>
  </si>
  <si>
    <t>GSRE-00160</t>
  </si>
  <si>
    <t>GSRE-00162</t>
  </si>
  <si>
    <t>GSRE-00163</t>
  </si>
  <si>
    <t>GSRE-00164</t>
  </si>
  <si>
    <t>GSRE-00165</t>
  </si>
  <si>
    <t>GSRE-00166</t>
  </si>
  <si>
    <t>GSRE-00167</t>
  </si>
  <si>
    <t>GSRE-00168</t>
  </si>
  <si>
    <t>GSRE-00170</t>
  </si>
  <si>
    <t>OSE File No. GSF-2802</t>
  </si>
  <si>
    <t>GSRE-00171</t>
  </si>
  <si>
    <t>GSRE-00178</t>
  </si>
  <si>
    <t>OSE File No. 01510, Saliz Ditch #2</t>
  </si>
  <si>
    <t>GSRE-00179</t>
  </si>
  <si>
    <t>GSRE-00180</t>
  </si>
  <si>
    <t>OSE File No. 01510, Saliz Ditch #1</t>
  </si>
  <si>
    <t>GSRE-00181</t>
  </si>
  <si>
    <t>GSRE-00182</t>
  </si>
  <si>
    <t>GSRE-00183</t>
  </si>
  <si>
    <t xml:space="preserve"> OSE File No. 01510, Saliz Ditch #1</t>
  </si>
  <si>
    <t>GSRE-00184</t>
  </si>
  <si>
    <t xml:space="preserve"> OSE File No. 01510, Saliz Ditch #2</t>
  </si>
  <si>
    <t>GSRE-00186</t>
  </si>
  <si>
    <t>GSRE-00187</t>
  </si>
  <si>
    <t>GSRE-00188</t>
  </si>
  <si>
    <t>GSRE-00189</t>
  </si>
  <si>
    <t>GSRE-00190</t>
  </si>
  <si>
    <t>GSRE-00191</t>
  </si>
  <si>
    <t>GSRE-00192</t>
  </si>
  <si>
    <t>GSRE-00193</t>
  </si>
  <si>
    <t>Private Ditch, No Right</t>
  </si>
  <si>
    <t>GSRE-00194</t>
  </si>
  <si>
    <t>GSRE-00200</t>
  </si>
  <si>
    <t>OSE File No. 01458, Kelly Ditch</t>
  </si>
  <si>
    <t>GSRE-00214</t>
  </si>
  <si>
    <t>GSRE-00215</t>
  </si>
  <si>
    <t>GSRE-00217</t>
  </si>
  <si>
    <t>GSRE-00218</t>
  </si>
  <si>
    <t>GSRE-00226</t>
  </si>
  <si>
    <t>OSE File No. 01533, Balke Ditch</t>
  </si>
  <si>
    <t>GSRE-00228</t>
  </si>
  <si>
    <t>OSE File No. 01533, Balke Ditch, Permitted</t>
  </si>
  <si>
    <t>OSE File No. 01494, Middle Frisco Ditch</t>
  </si>
  <si>
    <t>OSE File No. 01513, Middle Frisco Ditch</t>
  </si>
  <si>
    <t>GSRE-00012</t>
  </si>
  <si>
    <t>GSRE-00173</t>
  </si>
  <si>
    <t>OSE File No. 01510, Saliz Ditch</t>
  </si>
  <si>
    <t>GSRE-00175</t>
  </si>
  <si>
    <t>GSRE-00176</t>
  </si>
  <si>
    <t>GSRE-00185</t>
  </si>
  <si>
    <t>GSRE-00021</t>
  </si>
  <si>
    <t>OSE File No. 0485, Higgins Ditch</t>
  </si>
  <si>
    <t>GSRE-00022</t>
  </si>
  <si>
    <t>GSRE-00023</t>
  </si>
  <si>
    <t>OSE File No. 0485, Jones Ditch</t>
  </si>
  <si>
    <t>GSRE-00024</t>
  </si>
  <si>
    <t>GSRE-00050</t>
  </si>
  <si>
    <t>OSE File No. 01435, McCarty Ditch #2</t>
  </si>
  <si>
    <t>GSRE-00053</t>
  </si>
  <si>
    <t>OSE File No. 01435, McCarty Ditch #1</t>
  </si>
  <si>
    <t>GSRE-00063</t>
  </si>
  <si>
    <t>GSRE-00065</t>
  </si>
  <si>
    <t>GSRE-00066</t>
  </si>
  <si>
    <t>GSRE-00067</t>
  </si>
  <si>
    <t>GSRE-00068</t>
  </si>
  <si>
    <t>GSRE-00087</t>
  </si>
  <si>
    <t>GSRE-00088</t>
  </si>
  <si>
    <t>GSRE-00089</t>
  </si>
  <si>
    <t>GSRE-00090</t>
  </si>
  <si>
    <t>GSRE-00091</t>
  </si>
  <si>
    <t>GSRE-00092</t>
  </si>
  <si>
    <t>GSRE-00093</t>
  </si>
  <si>
    <t>OSE File No. 01499, Middle Frisco Ditch</t>
  </si>
  <si>
    <t>GSRE-00094</t>
  </si>
  <si>
    <t>GSRE-00095</t>
  </si>
  <si>
    <t>GSRE-00096</t>
  </si>
  <si>
    <t>GSRE-00097</t>
  </si>
  <si>
    <t>GSRE-00098</t>
  </si>
  <si>
    <t>GSRE-00100</t>
  </si>
  <si>
    <t>GSRE-00101</t>
  </si>
  <si>
    <t>GSRE-00102</t>
  </si>
  <si>
    <t>GSRE-00103</t>
  </si>
  <si>
    <t>GSRE-00110</t>
  </si>
  <si>
    <t>GSRE-00111</t>
  </si>
  <si>
    <t>GSRE-00112</t>
  </si>
  <si>
    <t>GSRE-00113</t>
  </si>
  <si>
    <t>GSRE-00114</t>
  </si>
  <si>
    <t>GSRE-00115</t>
  </si>
  <si>
    <t>GSRE-00116</t>
  </si>
  <si>
    <t>GSRE-00117</t>
  </si>
  <si>
    <t>GSRE-00120</t>
  </si>
  <si>
    <t>GSRE-00122</t>
  </si>
  <si>
    <t>GSRE-00123</t>
  </si>
  <si>
    <t>GSRE-00124</t>
  </si>
  <si>
    <t>GSRE-00127</t>
  </si>
  <si>
    <t>GSRE-00129</t>
  </si>
  <si>
    <t>GSRE-00132</t>
  </si>
  <si>
    <t>GSRE-00133</t>
  </si>
  <si>
    <t>GSRE-00134</t>
  </si>
  <si>
    <t>GSRE-00135</t>
  </si>
  <si>
    <t>GSRE-00145</t>
  </si>
  <si>
    <t>GSRE-00153</t>
  </si>
  <si>
    <t>GSRE-00154</t>
  </si>
  <si>
    <t>GSRE-00155</t>
  </si>
  <si>
    <t>GSRE-00161</t>
  </si>
  <si>
    <t>GSRE-00169</t>
  </si>
  <si>
    <t>OSE File No. 01529, Romero - Cordovas Ditch</t>
  </si>
  <si>
    <t>GSRE-00174</t>
  </si>
  <si>
    <t>GSRE-00204</t>
  </si>
  <si>
    <t>GSRE-00225</t>
  </si>
  <si>
    <t xml:space="preserve">2579, </t>
  </si>
  <si>
    <t>GSRE-00227</t>
  </si>
  <si>
    <t>Pasture (Unimproved)</t>
  </si>
  <si>
    <t>GSRE-00229</t>
  </si>
  <si>
    <t>GSRE-00230</t>
  </si>
  <si>
    <t>GSRE-00234</t>
  </si>
  <si>
    <t>01529, Romero - Cordovas Ditch</t>
  </si>
  <si>
    <t>GSRE-00031</t>
  </si>
  <si>
    <t>GSRE-00177</t>
  </si>
  <si>
    <t>GSRE-00002</t>
  </si>
  <si>
    <t>OSE File No. 02374, Bill Lewis Ditch, Locked Gate</t>
  </si>
  <si>
    <t>GSRE-00003</t>
  </si>
  <si>
    <t>GSRE-00004</t>
  </si>
  <si>
    <t>GSRE-00005</t>
  </si>
  <si>
    <t>GSRE-00006</t>
  </si>
  <si>
    <t>GSRE-00007</t>
  </si>
  <si>
    <t>GSRE-00008</t>
  </si>
  <si>
    <t>GSRE-00009</t>
  </si>
  <si>
    <t>GSRE-00010</t>
  </si>
  <si>
    <t>GSRE-00011</t>
  </si>
  <si>
    <t>GSRE-00027</t>
  </si>
  <si>
    <t>No Right, Jones Ditch Locked Gate</t>
  </si>
  <si>
    <t>GSRE-00048</t>
  </si>
  <si>
    <t>GSRE-00049</t>
  </si>
  <si>
    <t>GSRE-00054</t>
  </si>
  <si>
    <t>GSRE-00055</t>
  </si>
  <si>
    <t>GSRE-00059</t>
  </si>
  <si>
    <t xml:space="preserve"> No Right, Romero Ditch Abandoned</t>
  </si>
  <si>
    <t>GSRE-00062</t>
  </si>
  <si>
    <t>GSRE-00072</t>
  </si>
  <si>
    <t>GSRE-00073</t>
  </si>
  <si>
    <t>GSRE-00074</t>
  </si>
  <si>
    <t>GSRE-00075</t>
  </si>
  <si>
    <t>GSRE-00076</t>
  </si>
  <si>
    <t>GSRE-00077</t>
  </si>
  <si>
    <t>GSRE-00078</t>
  </si>
  <si>
    <t>GSRE-00079</t>
  </si>
  <si>
    <t>GSRE-00080</t>
  </si>
  <si>
    <t>GSRE-00082</t>
  </si>
  <si>
    <t>OSE File No. , Parsons Ditch No access/Rights moved off</t>
  </si>
  <si>
    <t>GSRE-00086</t>
  </si>
  <si>
    <t>GSRE-00130</t>
  </si>
  <si>
    <t>GSRE-00195</t>
  </si>
  <si>
    <t>OSE File No. 01457, Higgins Ditch, No Access Road Out</t>
  </si>
  <si>
    <t>GSRE-00196</t>
  </si>
  <si>
    <t>Private Ditch, No access, Road washed out</t>
  </si>
  <si>
    <t>GSRE-00197</t>
  </si>
  <si>
    <t>GSRE-00198</t>
  </si>
  <si>
    <t>GSRE-00199</t>
  </si>
  <si>
    <t>GSRE-00207</t>
  </si>
  <si>
    <t>OSE File No. 02374, Bill Lewis Ditch, Reservoir, Full</t>
  </si>
  <si>
    <t>GSRE-00212</t>
  </si>
  <si>
    <t>out Area, Island in a pond</t>
  </si>
  <si>
    <t>GSRE-00231</t>
  </si>
  <si>
    <t>GSRE-00232</t>
  </si>
  <si>
    <t>GSRE-00213</t>
  </si>
  <si>
    <t>GSRE-00044</t>
  </si>
  <si>
    <t xml:space="preserve">OSE File No. 01525, Spring, Reservoir, gone </t>
  </si>
  <si>
    <t>GSRE-00051</t>
  </si>
  <si>
    <t>GSRE-00061</t>
  </si>
  <si>
    <t>OSE File No. 01397, Kiehne Ditch and GSF-6, Reservoir, Dry</t>
  </si>
  <si>
    <t>GSRE-00013</t>
  </si>
  <si>
    <t>OSE File No. 01174, Private Ditch, Reservoir, Full</t>
  </si>
  <si>
    <t>GSRE-00015</t>
  </si>
  <si>
    <t>GSRE-00017</t>
  </si>
  <si>
    <t>GSRE-00026</t>
  </si>
  <si>
    <t>Spring fed</t>
  </si>
  <si>
    <t>GSRE-00035</t>
  </si>
  <si>
    <t>OSE File No. 01525, Spring, Reservoir, Full</t>
  </si>
  <si>
    <t>GSRE-00038</t>
  </si>
  <si>
    <t>GSRE-00042</t>
  </si>
  <si>
    <t>GSRE-00201</t>
  </si>
  <si>
    <t>OSE File No. 01533, Balke Ditch, Reservoir, Half Full</t>
  </si>
  <si>
    <t>GSRE-00202</t>
  </si>
  <si>
    <t>GSRE-00216</t>
  </si>
  <si>
    <t xml:space="preserve"> No Right, Half-Full</t>
  </si>
  <si>
    <t>GSRE-00222</t>
  </si>
  <si>
    <t xml:space="preserve">OSE File No. 2579, Reservoir, Full </t>
  </si>
  <si>
    <t>2579, Reservoir, Full</t>
  </si>
  <si>
    <t>GSRE-00029</t>
  </si>
  <si>
    <t xml:space="preserve">No Right, Spring Seep </t>
  </si>
  <si>
    <t>GSRE-00069</t>
  </si>
  <si>
    <t xml:space="preserve">Stock Tank, No Right </t>
  </si>
  <si>
    <t>GSRE-00208</t>
  </si>
  <si>
    <t xml:space="preserve"> Water right moved to Pond, Locked Gate, No Access</t>
  </si>
  <si>
    <t>GSRE-00209</t>
  </si>
  <si>
    <t>GSRE-00210</t>
  </si>
  <si>
    <t>GSRE-00211</t>
  </si>
  <si>
    <t>Locked Gate, No Access</t>
  </si>
  <si>
    <t>GSRE-00030</t>
  </si>
  <si>
    <t>No Right, Stock Sump</t>
  </si>
  <si>
    <t>Permit No. SP-5043, Stock Tank, Recreational, Surface area-1.15 acres, capacity 6.9664 acre-feet</t>
  </si>
  <si>
    <t>No Right, Stock Tank, Watermaster Order issued Half Full</t>
  </si>
  <si>
    <t>GSRE-00020</t>
  </si>
  <si>
    <t>GSRE-00172</t>
  </si>
  <si>
    <t>GSRE-00223</t>
  </si>
  <si>
    <t>OSE File No. GSF-1676</t>
  </si>
  <si>
    <t>GSRE-00224</t>
  </si>
  <si>
    <t>GSRR_00001</t>
  </si>
  <si>
    <t>GSRR</t>
  </si>
  <si>
    <t>Red Rock</t>
  </si>
  <si>
    <t>RR</t>
  </si>
  <si>
    <t>Fuller Ditch</t>
  </si>
  <si>
    <t>GSRR_00002</t>
  </si>
  <si>
    <t>GSRR_00003</t>
  </si>
  <si>
    <t>GSRR_00004</t>
  </si>
  <si>
    <t>GSRR_00005</t>
  </si>
  <si>
    <t>GSRR_00006</t>
  </si>
  <si>
    <t>GSRR_00007</t>
  </si>
  <si>
    <t>Maverick Flat Ditch</t>
  </si>
  <si>
    <t>GSRR_00008</t>
  </si>
  <si>
    <t>Flood Irrigated</t>
  </si>
  <si>
    <t>GSRR_00009</t>
  </si>
  <si>
    <t>GSRR_00010</t>
  </si>
  <si>
    <t>GSRR_00011</t>
  </si>
  <si>
    <t>GSRR_00012</t>
  </si>
  <si>
    <t>GSRR_00013</t>
  </si>
  <si>
    <t>GSRR_00015</t>
  </si>
  <si>
    <t>GSRR_00016</t>
  </si>
  <si>
    <t>GSRR_00017</t>
  </si>
  <si>
    <t>GSRR_00018</t>
  </si>
  <si>
    <t>GSRR_00019</t>
  </si>
  <si>
    <t>OSE File No. GSF-2443, Part 2 of 2 totaling 29.06 acres by permit</t>
  </si>
  <si>
    <t>GSRR_00020</t>
  </si>
  <si>
    <t>M. H. D. &amp; E. Ditch</t>
  </si>
  <si>
    <t>GSRR_00021</t>
  </si>
  <si>
    <t>GSRR_00022</t>
  </si>
  <si>
    <t>Robinson Ditch</t>
  </si>
  <si>
    <t>GSRR_00023</t>
  </si>
  <si>
    <t>GSRR_00024</t>
  </si>
  <si>
    <t>GSRR_00026</t>
  </si>
  <si>
    <t>GSRR_00027</t>
  </si>
  <si>
    <t>GSRR_00028</t>
  </si>
  <si>
    <t>GSRR_00029</t>
  </si>
  <si>
    <t>GSRR_00032</t>
  </si>
  <si>
    <t>GSRR_00033</t>
  </si>
  <si>
    <t>GSRR_00035</t>
  </si>
  <si>
    <t>OSE File No. GSF-2443, Part 1 of 2 totaling 29.06 acres by permit</t>
  </si>
  <si>
    <t>GSRR_00036</t>
  </si>
  <si>
    <t>GSRR_00037</t>
  </si>
  <si>
    <t>GSRR_00038</t>
  </si>
  <si>
    <t>GSRR_00039</t>
  </si>
  <si>
    <t>GSRR_00040</t>
  </si>
  <si>
    <t>GSRR_00041</t>
  </si>
  <si>
    <t>GSRR_00042</t>
  </si>
  <si>
    <t>GSRR_00043</t>
  </si>
  <si>
    <t>GSRR_00044</t>
  </si>
  <si>
    <t>GSRR_00045</t>
  </si>
  <si>
    <t>GSRR_00046</t>
  </si>
  <si>
    <t>GSRR_00049</t>
  </si>
  <si>
    <t>Area not declared in surface file No. 0964 &amp; 0964 Amended</t>
  </si>
  <si>
    <t>GSRR_00050</t>
  </si>
  <si>
    <t>L.C. Ditch</t>
  </si>
  <si>
    <t>GSRR_00054</t>
  </si>
  <si>
    <t>GSRR_00056</t>
  </si>
  <si>
    <t>GSRR_00057</t>
  </si>
  <si>
    <t>GSRR_00058</t>
  </si>
  <si>
    <t>GSRR_00061</t>
  </si>
  <si>
    <t>Toney Ditch</t>
  </si>
  <si>
    <t>GSRR_00062</t>
  </si>
  <si>
    <t>GSRR_00064</t>
  </si>
  <si>
    <t>GSRR_00065</t>
  </si>
  <si>
    <t>GSRR_00066</t>
  </si>
  <si>
    <t>GSRR_00067</t>
  </si>
  <si>
    <t>Crabtree-Patton Ditch</t>
  </si>
  <si>
    <t>GSRR_00068</t>
  </si>
  <si>
    <t>GSRR_00069</t>
  </si>
  <si>
    <t>GSRR_00070</t>
  </si>
  <si>
    <t>GSRR_00071</t>
  </si>
  <si>
    <t>GSRR_00072</t>
  </si>
  <si>
    <t>GSRR_00073</t>
  </si>
  <si>
    <t>GSRR_00074</t>
  </si>
  <si>
    <t>GSRR_00075</t>
  </si>
  <si>
    <t>GSRR_00076</t>
  </si>
  <si>
    <t>GSRR_00077</t>
  </si>
  <si>
    <t>GSRR_00078</t>
  </si>
  <si>
    <t>GSRR_00080</t>
  </si>
  <si>
    <t>W.C.S. Ditch</t>
  </si>
  <si>
    <t>GSRR_00081</t>
  </si>
  <si>
    <t>GSRR_00082</t>
  </si>
  <si>
    <t>GSRR_00083</t>
  </si>
  <si>
    <t>GSRR_00084</t>
  </si>
  <si>
    <t>GSRR_00085</t>
  </si>
  <si>
    <t>GSRR_00086</t>
  </si>
  <si>
    <t>GSRR_00087</t>
  </si>
  <si>
    <t>Grant Harper Ditch</t>
  </si>
  <si>
    <t>GSRR_00088</t>
  </si>
  <si>
    <t>GSRR_00089</t>
  </si>
  <si>
    <t>GSRR_00090</t>
  </si>
  <si>
    <t>GSRR_00094</t>
  </si>
  <si>
    <t>GSRR_00095</t>
  </si>
  <si>
    <t>GSRR_00096</t>
  </si>
  <si>
    <t>GSRR_00097</t>
  </si>
  <si>
    <t>GSRR_00098</t>
  </si>
  <si>
    <t>GSRR_00099</t>
  </si>
  <si>
    <t>GSRR_00101</t>
  </si>
  <si>
    <t>GSRR_00103</t>
  </si>
  <si>
    <t>GSRR_00104</t>
  </si>
  <si>
    <t>GSRR_00105</t>
  </si>
  <si>
    <t>GSRR_00106</t>
  </si>
  <si>
    <t>GSRR_00107</t>
  </si>
  <si>
    <t>GSRR_00108</t>
  </si>
  <si>
    <t>GSRR_00109</t>
  </si>
  <si>
    <t>GSRR_00111</t>
  </si>
  <si>
    <t>GSRR_00113</t>
  </si>
  <si>
    <t>GSRR_00114</t>
  </si>
  <si>
    <t>GSRR_00121</t>
  </si>
  <si>
    <t>GSRR_00126</t>
  </si>
  <si>
    <t>GSRR_00127</t>
  </si>
  <si>
    <t>GSRR_00129</t>
  </si>
  <si>
    <t>GSRR_00131</t>
  </si>
  <si>
    <t>GSRR_00132</t>
  </si>
  <si>
    <t>GSRR_00133</t>
  </si>
  <si>
    <t>GSRR_00134</t>
  </si>
  <si>
    <t>GSRR_00135</t>
  </si>
  <si>
    <t>Moved to Lake Roberts</t>
  </si>
  <si>
    <t>GSRR_00138</t>
  </si>
  <si>
    <t>GSRR_00139</t>
  </si>
  <si>
    <t>GSRR_00144</t>
  </si>
  <si>
    <t>GSRR_00147</t>
  </si>
  <si>
    <t>Grandpa Harper Ditch</t>
  </si>
  <si>
    <t>GSRR_00148</t>
  </si>
  <si>
    <t>GSRR_00149</t>
  </si>
  <si>
    <t>Conner Knox Ditch</t>
  </si>
  <si>
    <t>GSRR_00150</t>
  </si>
  <si>
    <t>GSRR_00151</t>
  </si>
  <si>
    <t>GSRR_00152</t>
  </si>
  <si>
    <t>Moved to Snow Creek</t>
  </si>
  <si>
    <t>GSRR_00153</t>
  </si>
  <si>
    <t>GSRR_00154</t>
  </si>
  <si>
    <t>GSRR_00155</t>
  </si>
  <si>
    <t>GSRR_00157</t>
  </si>
  <si>
    <t>GSRR_00159</t>
  </si>
  <si>
    <t>GSRR_00160</t>
  </si>
  <si>
    <t>GSRR_00162</t>
  </si>
  <si>
    <t>GSRR_00163</t>
  </si>
  <si>
    <t>GSRR_00164</t>
  </si>
  <si>
    <t>GSRR_00165</t>
  </si>
  <si>
    <t>GSRR_00166</t>
  </si>
  <si>
    <t>GSRR_00168</t>
  </si>
  <si>
    <t>GSRR_00169</t>
  </si>
  <si>
    <t>GSRR_00170</t>
  </si>
  <si>
    <t>GSRR_00171</t>
  </si>
  <si>
    <t>GSRR_00172</t>
  </si>
  <si>
    <t>GSRR_00173</t>
  </si>
  <si>
    <t>GSRR_00174</t>
  </si>
  <si>
    <t>GSRR_00175</t>
  </si>
  <si>
    <t>GSRR_00176</t>
  </si>
  <si>
    <t>GSRR_00177</t>
  </si>
  <si>
    <t>GSRR_00178</t>
  </si>
  <si>
    <t>GSRR_00179</t>
  </si>
  <si>
    <t>GSRR_00180</t>
  </si>
  <si>
    <t>Moved to Snow Creek Reservior</t>
  </si>
  <si>
    <t>GSRR_00181</t>
  </si>
  <si>
    <t>GSRR_00182</t>
  </si>
  <si>
    <t>GSRR_00183</t>
  </si>
  <si>
    <t>GSRR_00184</t>
  </si>
  <si>
    <t>GSRR_00186</t>
  </si>
  <si>
    <t>GSRR_00187</t>
  </si>
  <si>
    <t>GSRR_00188</t>
  </si>
  <si>
    <t>GSRR_00189</t>
  </si>
  <si>
    <t>GSRR_00190</t>
  </si>
  <si>
    <t>GSRR_00192</t>
  </si>
  <si>
    <t>GSRR_00193</t>
  </si>
  <si>
    <t>GSRR_00194</t>
  </si>
  <si>
    <t>GSRR_00195</t>
  </si>
  <si>
    <t>GSRR_00197</t>
  </si>
  <si>
    <t>GSRR_00198</t>
  </si>
  <si>
    <t>GSRR_00199</t>
  </si>
  <si>
    <t>GSRR_00200</t>
  </si>
  <si>
    <t>GSRR_00201</t>
  </si>
  <si>
    <t>GSRR_00204</t>
  </si>
  <si>
    <t>GSRR_00205</t>
  </si>
  <si>
    <t>GSRR_00206</t>
  </si>
  <si>
    <t>GSRR_00207</t>
  </si>
  <si>
    <t>GSRR_00208</t>
  </si>
  <si>
    <t>GSRR_00210</t>
  </si>
  <si>
    <t>GSRR_00212</t>
  </si>
  <si>
    <t>PART 2 OF 2</t>
  </si>
  <si>
    <t>PART OF 200.0 ACRE PERMIT</t>
  </si>
  <si>
    <t>GSRR_00000</t>
  </si>
  <si>
    <t>SEO File NO. 0622 and GSF 46</t>
  </si>
  <si>
    <t>GSRR_00014</t>
  </si>
  <si>
    <t>GSRR_00053</t>
  </si>
  <si>
    <t>GSRR_00055</t>
  </si>
  <si>
    <t>GSRR_00060</t>
  </si>
  <si>
    <t>Irrigated Pasture</t>
  </si>
  <si>
    <t>GSRR_00116</t>
  </si>
  <si>
    <t>Permit No. 0205-3, Part of 6 totaling 38.572</t>
  </si>
  <si>
    <t>GSRR_00119</t>
  </si>
  <si>
    <t>GSRR_00122</t>
  </si>
  <si>
    <t>GSRR_00123</t>
  </si>
  <si>
    <t>GSRR_00124</t>
  </si>
  <si>
    <t>GSRR_00125</t>
  </si>
  <si>
    <t>GSRR_00128</t>
  </si>
  <si>
    <t>GSRR_00136</t>
  </si>
  <si>
    <t>GSRR_00211</t>
  </si>
  <si>
    <t>PART 1 OF 2</t>
  </si>
  <si>
    <t>GSRR_00213</t>
  </si>
  <si>
    <t>ADJUDICATED AMOUNT NEVER MOVED</t>
  </si>
  <si>
    <t>Permit No. 0205-3 Part of 6 totaling 38.572</t>
  </si>
  <si>
    <t>GSRR_00025</t>
  </si>
  <si>
    <t>OUT</t>
  </si>
  <si>
    <t>GSRR_00031</t>
  </si>
  <si>
    <t>No Right Cleared after July 1960 and Prior to June 1962</t>
  </si>
  <si>
    <t>GSRR_00047</t>
  </si>
  <si>
    <t>GSRR_00048</t>
  </si>
  <si>
    <t>GSRR_00051</t>
  </si>
  <si>
    <t>GSRR_00059</t>
  </si>
  <si>
    <t>GSRR_00063</t>
  </si>
  <si>
    <t>GSRR_00102</t>
  </si>
  <si>
    <t>GSRR_00146</t>
  </si>
  <si>
    <t>GSRR_00158</t>
  </si>
  <si>
    <t>GSRR_00185</t>
  </si>
  <si>
    <t>GSRR_00191</t>
  </si>
  <si>
    <t>GSRR_00196</t>
  </si>
  <si>
    <t>GSRR_00202</t>
  </si>
  <si>
    <t>GSRR_00209</t>
  </si>
  <si>
    <t>GSRR_00141</t>
  </si>
  <si>
    <t>Pe</t>
  </si>
  <si>
    <t>Pecans</t>
  </si>
  <si>
    <t>GSRR_00030</t>
  </si>
  <si>
    <t>RESERVOIR</t>
  </si>
  <si>
    <t>GSRR_00034</t>
  </si>
  <si>
    <t>GSRR_00052</t>
  </si>
  <si>
    <t>GSRR_00115</t>
  </si>
  <si>
    <t>GSRR_00117</t>
  </si>
  <si>
    <t>Abandoned Reservoir</t>
  </si>
  <si>
    <t>GSRR_00130</t>
  </si>
  <si>
    <t>GSRR_00140</t>
  </si>
  <si>
    <t>GSRR_00142</t>
  </si>
  <si>
    <t>GSRR_00167</t>
  </si>
  <si>
    <t>RESERVIOR</t>
  </si>
  <si>
    <t>GSRR_00203</t>
  </si>
  <si>
    <t>GSRR_00079</t>
  </si>
  <si>
    <t>STOCK TANK</t>
  </si>
  <si>
    <t>GSRR_00137</t>
  </si>
  <si>
    <t>GSRR_00143</t>
  </si>
  <si>
    <t>GSRR_00145</t>
  </si>
  <si>
    <t>GSUG-00007</t>
  </si>
  <si>
    <t>GSUG</t>
  </si>
  <si>
    <t>Upper Gila</t>
  </si>
  <si>
    <t>UG</t>
  </si>
  <si>
    <t>OSE FIle No. 01910, Franks Pump</t>
  </si>
  <si>
    <t>GSUG-00009</t>
  </si>
  <si>
    <t>GSUG-00010</t>
  </si>
  <si>
    <t>GSUG-00011</t>
  </si>
  <si>
    <t>OSE FIle No. GSF-1603 &amp; GSF-1603-S, Permitted</t>
  </si>
  <si>
    <t>GSUG-00012</t>
  </si>
  <si>
    <t>GSUG-00013</t>
  </si>
  <si>
    <t>OSE File No. 01517, Heart Bar Ditch #5</t>
  </si>
  <si>
    <t>GSUG-00014</t>
  </si>
  <si>
    <t>OSE File No. 01517, Heart Bar Ditch #4</t>
  </si>
  <si>
    <t>GSUG-00015</t>
  </si>
  <si>
    <t>OSE File No. 01517, Heart Bar Ditch #3</t>
  </si>
  <si>
    <t>GSUG-00017</t>
  </si>
  <si>
    <t>OSE File No. 01517, Heart Bar Ditch #2</t>
  </si>
  <si>
    <t>GSUG-00019</t>
  </si>
  <si>
    <t>OSE File No. 01517, Heart Bar Ditch #1</t>
  </si>
  <si>
    <t>GSUG-00024</t>
  </si>
  <si>
    <t>OSE File No. 01480, West Fork Ditch No. 1</t>
  </si>
  <si>
    <t>GSUG-00025</t>
  </si>
  <si>
    <t>GSUG-00026</t>
  </si>
  <si>
    <t>GSUG-00027</t>
  </si>
  <si>
    <t>OSE File No. 01480, West Fork Ditch No. 2</t>
  </si>
  <si>
    <t>GSUG-00028</t>
  </si>
  <si>
    <t>OSE File No. 01480, West Fork Ditch</t>
  </si>
  <si>
    <t>GSUG-00034</t>
  </si>
  <si>
    <t>GSUG-00035</t>
  </si>
  <si>
    <t>OSE File No. 01480, Middle Fork Ditch</t>
  </si>
  <si>
    <t>GSUG-00036</t>
  </si>
  <si>
    <t>OSE File No. 3382. Permitted</t>
  </si>
  <si>
    <t>GSUG-00037</t>
  </si>
  <si>
    <t>GSUG-00045</t>
  </si>
  <si>
    <t>OSE File No. 01554, Gila Hot Springs Ditch, 0.2 acres moved off</t>
  </si>
  <si>
    <t>GSUG-00049</t>
  </si>
  <si>
    <t>GSUG-00055</t>
  </si>
  <si>
    <t>GSUG-00059</t>
  </si>
  <si>
    <t>OSE File No. 01554, Gila Hot Springs Ditch</t>
  </si>
  <si>
    <t>GSUG-00062</t>
  </si>
  <si>
    <t>OSE File No. 01863, Nunn Ditch</t>
  </si>
  <si>
    <t>GSUG-00063</t>
  </si>
  <si>
    <t>OSE File No. 0158, Cantwell Ditch</t>
  </si>
  <si>
    <t>GSUG-00064</t>
  </si>
  <si>
    <t>OSE File No. 01859, Mattice Ditch</t>
  </si>
  <si>
    <t>GSUG-00065</t>
  </si>
  <si>
    <t>OSE File No. 01861, Nat Straw Ditch</t>
  </si>
  <si>
    <t>GSUG-00067</t>
  </si>
  <si>
    <t>OSE File No. 01866, Moorre-Staple - U Ditch</t>
  </si>
  <si>
    <t>GSUG-00068</t>
  </si>
  <si>
    <t xml:space="preserve">OSE File No. GSF-2217 &amp; GSF-2217-S, Permitted </t>
  </si>
  <si>
    <t>GSUG-00069</t>
  </si>
  <si>
    <t>GSUG-00070</t>
  </si>
  <si>
    <t>GSUG-00071</t>
  </si>
  <si>
    <t>GSUG-00072</t>
  </si>
  <si>
    <t>GSUG-00089</t>
  </si>
  <si>
    <t>OSE File No. 02045, Kaetchner</t>
  </si>
  <si>
    <t>GSUG-00090</t>
  </si>
  <si>
    <t>GSUG-00091</t>
  </si>
  <si>
    <t>GSUG-00092</t>
  </si>
  <si>
    <t>Out Area, NO WATER RIGHT</t>
  </si>
  <si>
    <t>GSUG-00093</t>
  </si>
  <si>
    <t>GSUG-00094</t>
  </si>
  <si>
    <t>GSUG-00095</t>
  </si>
  <si>
    <t>GSUG-00096</t>
  </si>
  <si>
    <t>GSUG-00107</t>
  </si>
  <si>
    <t>OSE File No. GSF-4320, Permitted, PART 1 OF 2</t>
  </si>
  <si>
    <t>GSUG-00108</t>
  </si>
  <si>
    <t>OSE File No. GSF-4320, Permitted, PART 2 OF 2</t>
  </si>
  <si>
    <t>GSUG-00110</t>
  </si>
  <si>
    <t>OSE File No. GSF-1509, Permitted, PART 2 OF 2</t>
  </si>
  <si>
    <t>GSUG-0</t>
  </si>
  <si>
    <t>GSUG-00001</t>
  </si>
  <si>
    <t>OSE File No. 01688, Clark Ditch No. 2</t>
  </si>
  <si>
    <t>GSUG-00003</t>
  </si>
  <si>
    <t>OSE File No. 01688, Clark Ditch</t>
  </si>
  <si>
    <t>GSUG-00020</t>
  </si>
  <si>
    <t>OSE File No. 01907, Private Ditch Locked Gate</t>
  </si>
  <si>
    <t>GSUG-00021</t>
  </si>
  <si>
    <t>GSUG-00022</t>
  </si>
  <si>
    <t>GSUG-00023</t>
  </si>
  <si>
    <t>GSUG-00038</t>
  </si>
  <si>
    <t>OSE File No. GSF-1958, Permitted</t>
  </si>
  <si>
    <t>GSUG-00039</t>
  </si>
  <si>
    <t>GSUG-00040</t>
  </si>
  <si>
    <t>GSUG-00041</t>
  </si>
  <si>
    <t>GSUG-00042</t>
  </si>
  <si>
    <t>GSUG-00043</t>
  </si>
  <si>
    <t>GSUG-00044</t>
  </si>
  <si>
    <t>Out Area, Possible illegal irrigation</t>
  </si>
  <si>
    <t>GSUG-00046</t>
  </si>
  <si>
    <t>GSUG-00047</t>
  </si>
  <si>
    <t>GSUG-00048</t>
  </si>
  <si>
    <t>GSUG-00050</t>
  </si>
  <si>
    <t>GSUG-00051</t>
  </si>
  <si>
    <t>GSUG-00052</t>
  </si>
  <si>
    <t>GSUG-00053</t>
  </si>
  <si>
    <t>GSUG-00056</t>
  </si>
  <si>
    <t>GSUG-00057</t>
  </si>
  <si>
    <t>GSUG-00058</t>
  </si>
  <si>
    <t>GSUG-00073</t>
  </si>
  <si>
    <t xml:space="preserve">Spring Delaration </t>
  </si>
  <si>
    <t>GSUG-00074</t>
  </si>
  <si>
    <t>GSUG-00106</t>
  </si>
  <si>
    <t>OSE File No. 01556, Gila Hot Springs Ditch. SUMP PUMP IN DITCH</t>
  </si>
  <si>
    <t>OSE File No. 01907, Private Ditch, Water Right moved off by permit Locked Gate</t>
  </si>
  <si>
    <t>GSUG-00002</t>
  </si>
  <si>
    <t>GSUG-00016</t>
  </si>
  <si>
    <t>GSUG-00004</t>
  </si>
  <si>
    <t>GSUG-00109</t>
  </si>
  <si>
    <t>OSE File No. GSF-1509, Permitted, PART 1 OF 2</t>
  </si>
  <si>
    <t>GSUG-00066</t>
  </si>
  <si>
    <t>OSE File No. 01864, Keene-Sayre-Ake Ditch</t>
  </si>
  <si>
    <t>GSUG-00077</t>
  </si>
  <si>
    <t>OSE File No. 02046, Kartchner, 1 acre-foot duty,TRACT 1</t>
  </si>
  <si>
    <t>GSUG-00078</t>
  </si>
  <si>
    <t>OSE File No. 02046, Kartchner, 1 acre-foot duty,TRACT 2</t>
  </si>
  <si>
    <t>GSUG-00079</t>
  </si>
  <si>
    <t>OSE File No. 02046, Kartchner, 1 acre-foot duty,TRACT 3</t>
  </si>
  <si>
    <t>GSUG-00080</t>
  </si>
  <si>
    <t>GSUG-00081</t>
  </si>
  <si>
    <t>OSE File No. 02046, Kartchner, 1 acre-foot duty,TRACT 4</t>
  </si>
  <si>
    <t>GSUG-00082</t>
  </si>
  <si>
    <t>GSUG-00083</t>
  </si>
  <si>
    <t>OSE File No. 02046, Kartchner, 1 acre-foot duty,TRACT 5</t>
  </si>
  <si>
    <t>GSUG-00084</t>
  </si>
  <si>
    <t>GSUG-00085</t>
  </si>
  <si>
    <t>OSE File No. 02046, Kartchner, 1 acre-foot duty,TRACT 6</t>
  </si>
  <si>
    <t>GSUG-00086</t>
  </si>
  <si>
    <t>GSUG-00087</t>
  </si>
  <si>
    <t>OSE File No. 02046, Kartchner, 1 acre-foot duty,TRACT 7</t>
  </si>
  <si>
    <t>GSUG-00088</t>
  </si>
  <si>
    <t>GSUG-00006</t>
  </si>
  <si>
    <t>OSE File No. 01910, Franks Pump, Reservoir, Dry</t>
  </si>
  <si>
    <t>GSUG-00005</t>
  </si>
  <si>
    <t>OSE File No. 01688, Clark Ditch No. 1, Reservoir 1/5 Full</t>
  </si>
  <si>
    <t>GSUG-00018</t>
  </si>
  <si>
    <t>OSE File No. 01517, Heart Bar Ditch #2, Reservoir,  Full</t>
  </si>
  <si>
    <t>GSUG-00060</t>
  </si>
  <si>
    <t>OSE File No. 01554, Gila Hot Springs Ditch Full</t>
  </si>
  <si>
    <t>No Right, Moved under permit 3846 into 0250 et al-O</t>
  </si>
  <si>
    <t>GSUG-00054</t>
  </si>
  <si>
    <t>GSUG-00097</t>
  </si>
  <si>
    <t>OSE File No. GSF-4202, Permitted, PART 2 OF 2</t>
  </si>
  <si>
    <t>GSUG-00098</t>
  </si>
  <si>
    <t>OSE File No. GSF-4202, Permitted, PART 1 OF 2</t>
  </si>
  <si>
    <t>GSUG-00099</t>
  </si>
  <si>
    <t>OSE File No. 3412, Part 1 OF 3, Permitted Locked Gate</t>
  </si>
  <si>
    <t>GSUG-00100</t>
  </si>
  <si>
    <t>OSE File No. 3412, Part 2 OF 3, Permitted Locked Gate</t>
  </si>
  <si>
    <t>GSUG-00101</t>
  </si>
  <si>
    <t>OSE File No. 3412, Part 3 OF 3, Permitted Locked Gate</t>
  </si>
  <si>
    <t>GSUG-00102</t>
  </si>
  <si>
    <t>OSE File No. GSF-4240</t>
  </si>
  <si>
    <t>GSUG-00103</t>
  </si>
  <si>
    <t>PART 1 OF 3</t>
  </si>
  <si>
    <t>GSUG-00104</t>
  </si>
  <si>
    <t>PART 2 OF 3</t>
  </si>
  <si>
    <t>GSUG-00105</t>
  </si>
  <si>
    <t>PART 3 OF 3</t>
  </si>
  <si>
    <t>SS-00077</t>
  </si>
  <si>
    <t>SS</t>
  </si>
  <si>
    <t>San Simon Creek</t>
  </si>
  <si>
    <t>SC</t>
  </si>
  <si>
    <t>San Simon</t>
  </si>
  <si>
    <t>SS-00080</t>
  </si>
  <si>
    <t>SS-00081</t>
  </si>
  <si>
    <t>SS-00187</t>
  </si>
  <si>
    <t>SS-00188</t>
  </si>
  <si>
    <t>SS-00196</t>
  </si>
  <si>
    <t>SS-00195</t>
  </si>
  <si>
    <t>SS-00154</t>
  </si>
  <si>
    <t>Ch</t>
  </si>
  <si>
    <t>SS-00156</t>
  </si>
  <si>
    <t>Found out January 1961</t>
  </si>
  <si>
    <t>SS-00158</t>
  </si>
  <si>
    <t>SS-00161</t>
  </si>
  <si>
    <t>SS-00157</t>
  </si>
  <si>
    <t>Cs</t>
  </si>
  <si>
    <t>SS-00001</t>
  </si>
  <si>
    <t>Leased by Roosevelt Theodore Robb</t>
  </si>
  <si>
    <t>SS-00002</t>
  </si>
  <si>
    <t>SS-00003</t>
  </si>
  <si>
    <t>1.5 ac.ft/ac./annum</t>
  </si>
  <si>
    <t>SS-00004</t>
  </si>
  <si>
    <t>SS-00005</t>
  </si>
  <si>
    <t>SS-00006</t>
  </si>
  <si>
    <t>Leased by Roosevelt Theodore Robb &amp; May Belle Robb</t>
  </si>
  <si>
    <t>SS-00007</t>
  </si>
  <si>
    <t>SS-00008</t>
  </si>
  <si>
    <t>SS-00009</t>
  </si>
  <si>
    <t>1.5 ac.ft/ac.annum</t>
  </si>
  <si>
    <t>SS-00010</t>
  </si>
  <si>
    <t>SS-00011</t>
  </si>
  <si>
    <t>SS-00012</t>
  </si>
  <si>
    <t>No SEO file</t>
  </si>
  <si>
    <t>SS-00013</t>
  </si>
  <si>
    <t>SS-00014</t>
  </si>
  <si>
    <t>SS-00015</t>
  </si>
  <si>
    <t>SS-00016</t>
  </si>
  <si>
    <t>SS-00017</t>
  </si>
  <si>
    <t>SS-00018</t>
  </si>
  <si>
    <t>SS-00019</t>
  </si>
  <si>
    <t>SS-00020</t>
  </si>
  <si>
    <t>SS-00022</t>
  </si>
  <si>
    <t>SS-00023</t>
  </si>
  <si>
    <t>SS-00025</t>
  </si>
  <si>
    <t>SS-00026</t>
  </si>
  <si>
    <t>SS-00030</t>
  </si>
  <si>
    <t>SS-00031</t>
  </si>
  <si>
    <t>SS-00032</t>
  </si>
  <si>
    <t>SS-00033</t>
  </si>
  <si>
    <t>SS-00034</t>
  </si>
  <si>
    <t>SS-00035</t>
  </si>
  <si>
    <t>SS-00036</t>
  </si>
  <si>
    <t>SS-00037</t>
  </si>
  <si>
    <t>SS-00038</t>
  </si>
  <si>
    <t>SS-00039</t>
  </si>
  <si>
    <t>SS-00040</t>
  </si>
  <si>
    <t>SS-00041</t>
  </si>
  <si>
    <t>SS-00042</t>
  </si>
  <si>
    <t>SS-00044</t>
  </si>
  <si>
    <t>SS-00045</t>
  </si>
  <si>
    <t>SS-00046</t>
  </si>
  <si>
    <t>SS-00047</t>
  </si>
  <si>
    <t>Leased by E.J. and C. Bagwell</t>
  </si>
  <si>
    <t>SS-00048</t>
  </si>
  <si>
    <t>Put in after 8-12-60</t>
  </si>
  <si>
    <t>SS-00049</t>
  </si>
  <si>
    <t>SS-00050</t>
  </si>
  <si>
    <t>SS-00051</t>
  </si>
  <si>
    <t>SS-00052</t>
  </si>
  <si>
    <t>SS-00053</t>
  </si>
  <si>
    <t>SS-00054</t>
  </si>
  <si>
    <t>SS-00055</t>
  </si>
  <si>
    <t>SS-00056</t>
  </si>
  <si>
    <t>SS-00057</t>
  </si>
  <si>
    <t>SS-00058</t>
  </si>
  <si>
    <t>SS-00059</t>
  </si>
  <si>
    <t>SS-00063</t>
  </si>
  <si>
    <t>SS-00065</t>
  </si>
  <si>
    <t>SS-00066</t>
  </si>
  <si>
    <t>SS-00067</t>
  </si>
  <si>
    <t>SS-00069</t>
  </si>
  <si>
    <t>SS-00072</t>
  </si>
  <si>
    <t>No Right, F-Old</t>
  </si>
  <si>
    <t>SS-00073</t>
  </si>
  <si>
    <t>SS-00074</t>
  </si>
  <si>
    <t>SS-00075</t>
  </si>
  <si>
    <t>SS-00076</t>
  </si>
  <si>
    <t>SS-00078</t>
  </si>
  <si>
    <t>SS-00079</t>
  </si>
  <si>
    <t>SS-00082</t>
  </si>
  <si>
    <t>SS-00083</t>
  </si>
  <si>
    <t>SS-00084</t>
  </si>
  <si>
    <t>SS-00085</t>
  </si>
  <si>
    <t>SS-00086</t>
  </si>
  <si>
    <t>SS-00087</t>
  </si>
  <si>
    <t>Irrigation no file No. not equipped 1-16-61</t>
  </si>
  <si>
    <t>SS-00088</t>
  </si>
  <si>
    <t>SS-00089</t>
  </si>
  <si>
    <t>Put in after July 1969 and prior to June 1962</t>
  </si>
  <si>
    <t>SS-00091</t>
  </si>
  <si>
    <t>SS-00092</t>
  </si>
  <si>
    <t>SS-00093</t>
  </si>
  <si>
    <t>SS-00094</t>
  </si>
  <si>
    <t>SS-00095</t>
  </si>
  <si>
    <t>Put in after August 1960 and prior to July 1961</t>
  </si>
  <si>
    <t>SS-00096</t>
  </si>
  <si>
    <t>SS-00097</t>
  </si>
  <si>
    <t>SS-00098</t>
  </si>
  <si>
    <t>SS-00099</t>
  </si>
  <si>
    <t>SS-00100</t>
  </si>
  <si>
    <t>SS-00101</t>
  </si>
  <si>
    <t>SS-00102</t>
  </si>
  <si>
    <t>SS-00103</t>
  </si>
  <si>
    <t>SS-00104</t>
  </si>
  <si>
    <t>SS-00105</t>
  </si>
  <si>
    <t>SS-00106</t>
  </si>
  <si>
    <t>SS-00107</t>
  </si>
  <si>
    <t>SS-00108</t>
  </si>
  <si>
    <t>SS-00109</t>
  </si>
  <si>
    <t>Moved out under Permit #SS-9 comb. 7-18-62</t>
  </si>
  <si>
    <t>SS-00110</t>
  </si>
  <si>
    <t>SS-00111</t>
  </si>
  <si>
    <t>SS-00112</t>
  </si>
  <si>
    <t>SS-00113</t>
  </si>
  <si>
    <t>SS-00115</t>
  </si>
  <si>
    <t>SS-00116</t>
  </si>
  <si>
    <t>SS-00117</t>
  </si>
  <si>
    <t>SS-00118</t>
  </si>
  <si>
    <t>SS-00119</t>
  </si>
  <si>
    <t>SS-00120</t>
  </si>
  <si>
    <t>SS-00121</t>
  </si>
  <si>
    <t>SS-00122</t>
  </si>
  <si>
    <t>SS-00123</t>
  </si>
  <si>
    <t>Moved out under Permit #SS-9 comb. 6-28-61</t>
  </si>
  <si>
    <t>SS-00124</t>
  </si>
  <si>
    <t>SS-00125</t>
  </si>
  <si>
    <t>SS-00126</t>
  </si>
  <si>
    <t>SS-00128</t>
  </si>
  <si>
    <t>Part of the 80.18 ac. moved in under Permit #SS-9</t>
  </si>
  <si>
    <t>SS-00130</t>
  </si>
  <si>
    <t>SS-00131</t>
  </si>
  <si>
    <t>Moved into this area under Permit #SS-9 comb.</t>
  </si>
  <si>
    <t>SS-00133</t>
  </si>
  <si>
    <t>SS-00134</t>
  </si>
  <si>
    <t>SS-00135</t>
  </si>
  <si>
    <t>SS-00136</t>
  </si>
  <si>
    <t>SS-00137</t>
  </si>
  <si>
    <t>SS-00138</t>
  </si>
  <si>
    <t>SS-00139</t>
  </si>
  <si>
    <t>SS-00140</t>
  </si>
  <si>
    <t>SS-00141</t>
  </si>
  <si>
    <t>SS-00142</t>
  </si>
  <si>
    <t>SS-00144</t>
  </si>
  <si>
    <t>SS-00145</t>
  </si>
  <si>
    <t>SS-00146</t>
  </si>
  <si>
    <t>SS-00148</t>
  </si>
  <si>
    <t>SS-00149</t>
  </si>
  <si>
    <t>SS-00151</t>
  </si>
  <si>
    <t>SS-00152</t>
  </si>
  <si>
    <t>SS-00153</t>
  </si>
  <si>
    <t>SS-00159</t>
  </si>
  <si>
    <t>SS-00160</t>
  </si>
  <si>
    <t>SS-00162</t>
  </si>
  <si>
    <t>SS-00164</t>
  </si>
  <si>
    <t>SS-00165</t>
  </si>
  <si>
    <t>SS-00166</t>
  </si>
  <si>
    <t>SS-00167</t>
  </si>
  <si>
    <t>SS-00168</t>
  </si>
  <si>
    <t>SS-00169</t>
  </si>
  <si>
    <t>SS-00170</t>
  </si>
  <si>
    <t>SS-00171</t>
  </si>
  <si>
    <t>SS-00174</t>
  </si>
  <si>
    <t>SS-00176</t>
  </si>
  <si>
    <t>SS-00177</t>
  </si>
  <si>
    <t>SS-00178</t>
  </si>
  <si>
    <t>SS-00180</t>
  </si>
  <si>
    <t>SS-00181</t>
  </si>
  <si>
    <t>SS-00182</t>
  </si>
  <si>
    <t>SS-00183</t>
  </si>
  <si>
    <t>SS-00184</t>
  </si>
  <si>
    <t>SS-00185</t>
  </si>
  <si>
    <t>SS-00189</t>
  </si>
  <si>
    <t>SS-00190</t>
  </si>
  <si>
    <t>SS-00192</t>
  </si>
  <si>
    <t>SS-00193</t>
  </si>
  <si>
    <t>SS-00194</t>
  </si>
  <si>
    <t>SS-00197</t>
  </si>
  <si>
    <t>SS-00198</t>
  </si>
  <si>
    <t>SS-00090</t>
  </si>
  <si>
    <t>SS-00132</t>
  </si>
  <si>
    <t>SS-00127</t>
  </si>
  <si>
    <t>SS-00129</t>
  </si>
  <si>
    <t>SS-00114</t>
  </si>
  <si>
    <t>SS-00021</t>
  </si>
  <si>
    <t>Swimming Pool</t>
  </si>
  <si>
    <t>SS-00027</t>
  </si>
  <si>
    <t>SS-00028</t>
  </si>
  <si>
    <t>SS-00029</t>
  </si>
  <si>
    <t>SS-00043</t>
  </si>
  <si>
    <t>SS-00068</t>
  </si>
  <si>
    <t>SS-00070</t>
  </si>
  <si>
    <t>SS-00071</t>
  </si>
  <si>
    <t>Abandoned</t>
  </si>
  <si>
    <t>SS-00147</t>
  </si>
  <si>
    <t>SS-00155</t>
  </si>
  <si>
    <t>SS-00172</t>
  </si>
  <si>
    <t>SS-00173</t>
  </si>
  <si>
    <t>SS-00179</t>
  </si>
  <si>
    <t>SS-00024</t>
  </si>
  <si>
    <t>SS-00163</t>
  </si>
  <si>
    <t>SS-00175</t>
  </si>
  <si>
    <t>VV_00168</t>
  </si>
  <si>
    <t>VV</t>
  </si>
  <si>
    <t>Virden Valley</t>
  </si>
  <si>
    <t>VV_00012</t>
  </si>
  <si>
    <t>Chile</t>
  </si>
  <si>
    <t>VV_00126</t>
  </si>
  <si>
    <t>Co</t>
  </si>
  <si>
    <t>Cotton</t>
  </si>
  <si>
    <t>VV_00131</t>
  </si>
  <si>
    <t>VV_00005</t>
  </si>
  <si>
    <t>Corn (Silage)</t>
  </si>
  <si>
    <t>VV_00040</t>
  </si>
  <si>
    <t>VV_00081</t>
  </si>
  <si>
    <t>Former athletic/baseball field</t>
  </si>
  <si>
    <t>VV_00142</t>
  </si>
  <si>
    <t>VV_00159</t>
  </si>
  <si>
    <t>Erroded by the river</t>
  </si>
  <si>
    <t>VV_00162</t>
  </si>
  <si>
    <t>VV_00167</t>
  </si>
  <si>
    <t>VV_00210</t>
  </si>
  <si>
    <t>VV_00212</t>
  </si>
  <si>
    <t>VV_00213</t>
  </si>
  <si>
    <t>VV_00214</t>
  </si>
  <si>
    <t>VV_00148</t>
  </si>
  <si>
    <t>VV_00164</t>
  </si>
  <si>
    <t>VV_00165</t>
  </si>
  <si>
    <t>VV_00166</t>
  </si>
  <si>
    <t>Irrigated Planted Pasture</t>
  </si>
  <si>
    <t>VV_00128</t>
  </si>
  <si>
    <t>VV_00129</t>
  </si>
  <si>
    <t>VV_00160</t>
  </si>
  <si>
    <t>VV_00161</t>
  </si>
  <si>
    <t>VV_00163</t>
  </si>
  <si>
    <t>VV_00035</t>
  </si>
  <si>
    <t>Sunset Canal</t>
  </si>
  <si>
    <t>VV_00036</t>
  </si>
  <si>
    <t>VV_00044</t>
  </si>
  <si>
    <t>VV_00045</t>
  </si>
  <si>
    <t>VV_00046</t>
  </si>
  <si>
    <t>VV_00047</t>
  </si>
  <si>
    <t>VV_00072</t>
  </si>
  <si>
    <t>VV_00137</t>
  </si>
  <si>
    <t>VV_00145</t>
  </si>
  <si>
    <t>VV_00149</t>
  </si>
  <si>
    <t>VV_00151</t>
  </si>
  <si>
    <t>VV_00155</t>
  </si>
  <si>
    <t>VV_00034</t>
  </si>
  <si>
    <t>VV_00009</t>
  </si>
  <si>
    <t>VV_00015</t>
  </si>
  <si>
    <t>VV_00016</t>
  </si>
  <si>
    <t>VV_00017</t>
  </si>
  <si>
    <t>VV_00037</t>
  </si>
  <si>
    <t>VV_00042</t>
  </si>
  <si>
    <t>VV_00051</t>
  </si>
  <si>
    <t>VV_00083</t>
  </si>
  <si>
    <t>VV_00088</t>
  </si>
  <si>
    <t>VV_00099</t>
  </si>
  <si>
    <t>VV_00108</t>
  </si>
  <si>
    <t>VV_00112</t>
  </si>
  <si>
    <t>VV_00114</t>
  </si>
  <si>
    <t>VV_00115</t>
  </si>
  <si>
    <t>VV_00117</t>
  </si>
  <si>
    <t>VV_00120</t>
  </si>
  <si>
    <t>VV_00123</t>
  </si>
  <si>
    <t>VV_00125</t>
  </si>
  <si>
    <t>VV_00127</t>
  </si>
  <si>
    <t>VV_00133</t>
  </si>
  <si>
    <t>VV_00135</t>
  </si>
  <si>
    <t>VV_00140</t>
  </si>
  <si>
    <t>VV_00008</t>
  </si>
  <si>
    <t>VV_00014</t>
  </si>
  <si>
    <t>VV_00019</t>
  </si>
  <si>
    <t>VV_00029</t>
  </si>
  <si>
    <t>VV_00082</t>
  </si>
  <si>
    <t>VV_00098</t>
  </si>
  <si>
    <t>VV_00101</t>
  </si>
  <si>
    <t>VV_00102</t>
  </si>
  <si>
    <t>VV_00103</t>
  </si>
  <si>
    <t>VV_00113</t>
  </si>
  <si>
    <t>VV_00116</t>
  </si>
  <si>
    <t>VV_00118</t>
  </si>
  <si>
    <t>VV_00124</t>
  </si>
  <si>
    <t>VV_00132</t>
  </si>
  <si>
    <t>VV_00134</t>
  </si>
  <si>
    <t>VV_00141</t>
  </si>
  <si>
    <t>VV_00031</t>
  </si>
  <si>
    <t>VV_00023</t>
  </si>
  <si>
    <t>Christmas Trees/ Evergreens</t>
  </si>
  <si>
    <t>VV_00028</t>
  </si>
  <si>
    <t>VV_00078</t>
  </si>
  <si>
    <t>VV_00010</t>
  </si>
  <si>
    <t>VV_00011</t>
  </si>
  <si>
    <t>VV_00013</t>
  </si>
  <si>
    <t>VV_00018</t>
  </si>
  <si>
    <t>VV_00020</t>
  </si>
  <si>
    <t>VV_00025</t>
  </si>
  <si>
    <t>VV_00026</t>
  </si>
  <si>
    <t>VV_00027</t>
  </si>
  <si>
    <t>VV_00030</t>
  </si>
  <si>
    <t>VV_00038</t>
  </si>
  <si>
    <t>VV_00039</t>
  </si>
  <si>
    <t>VV_00041</t>
  </si>
  <si>
    <t>VV_00043</t>
  </si>
  <si>
    <t>VV_00048</t>
  </si>
  <si>
    <t>VV_00054</t>
  </si>
  <si>
    <t>VV_00055</t>
  </si>
  <si>
    <t>VV_00056</t>
  </si>
  <si>
    <t>VV_00057</t>
  </si>
  <si>
    <t>VV_00058</t>
  </si>
  <si>
    <t>VV_00059</t>
  </si>
  <si>
    <t>VV_00060</t>
  </si>
  <si>
    <t>VV_00062</t>
  </si>
  <si>
    <t>VV_00063</t>
  </si>
  <si>
    <t>VV_00064</t>
  </si>
  <si>
    <t>VV_00065</t>
  </si>
  <si>
    <t>VV_00066</t>
  </si>
  <si>
    <t>VV_00067</t>
  </si>
  <si>
    <t>VV_00069</t>
  </si>
  <si>
    <t>VV_00070</t>
  </si>
  <si>
    <t>VV_00085</t>
  </si>
  <si>
    <t>VV_00089</t>
  </si>
  <si>
    <t>VV_00090</t>
  </si>
  <si>
    <t>VV_00091</t>
  </si>
  <si>
    <t>VV_00092</t>
  </si>
  <si>
    <t>VV_00093</t>
  </si>
  <si>
    <t>VV_00094</t>
  </si>
  <si>
    <t>VV_00095</t>
  </si>
  <si>
    <t>VV_00096</t>
  </si>
  <si>
    <t>VV_00097</t>
  </si>
  <si>
    <t>VV_00100</t>
  </si>
  <si>
    <t>VV_00104</t>
  </si>
  <si>
    <t>VV_00106</t>
  </si>
  <si>
    <t>VV_00109</t>
  </si>
  <si>
    <t>VV_00111</t>
  </si>
  <si>
    <t>VV_00119</t>
  </si>
  <si>
    <t>VV_00130</t>
  </si>
  <si>
    <t>VV_00136</t>
  </si>
  <si>
    <t>VV_00139</t>
  </si>
  <si>
    <t>VV_00143</t>
  </si>
  <si>
    <t>VV_00144</t>
  </si>
  <si>
    <t>VV_00147</t>
  </si>
  <si>
    <t>VV_00150</t>
  </si>
  <si>
    <t>VV_00152</t>
  </si>
  <si>
    <t>VV_00153</t>
  </si>
  <si>
    <t>VV_00154</t>
  </si>
  <si>
    <t>VV_00169</t>
  </si>
  <si>
    <t>New Modell</t>
  </si>
  <si>
    <t>VV_00170</t>
  </si>
  <si>
    <t>VV_00171</t>
  </si>
  <si>
    <t>VV_00172</t>
  </si>
  <si>
    <t>VV_00173</t>
  </si>
  <si>
    <t>VV_00178</t>
  </si>
  <si>
    <t>VV_00179</t>
  </si>
  <si>
    <t>VV_00193</t>
  </si>
  <si>
    <t>VV_00194</t>
  </si>
  <si>
    <t>VV_00195</t>
  </si>
  <si>
    <t>VV_00196</t>
  </si>
  <si>
    <t>VV_00197</t>
  </si>
  <si>
    <t>VV_00198</t>
  </si>
  <si>
    <t>VV_00199</t>
  </si>
  <si>
    <t>VV_00200</t>
  </si>
  <si>
    <t>VV_00201</t>
  </si>
  <si>
    <t>VV_00202</t>
  </si>
  <si>
    <t>VV_00203</t>
  </si>
  <si>
    <t>VV_00204</t>
  </si>
  <si>
    <t>VV_00211</t>
  </si>
  <si>
    <t>VV_00215</t>
  </si>
  <si>
    <t>VV_00216</t>
  </si>
  <si>
    <t>VV_00217</t>
  </si>
  <si>
    <t>VV_00219</t>
  </si>
  <si>
    <t>VV_00220</t>
  </si>
  <si>
    <t>VV_00222</t>
  </si>
  <si>
    <t>VV_00068</t>
  </si>
  <si>
    <t>VV_00073</t>
  </si>
  <si>
    <t>VV_00074</t>
  </si>
  <si>
    <t>VV_00146</t>
  </si>
  <si>
    <t>VV_00156</t>
  </si>
  <si>
    <t>VV_00157</t>
  </si>
  <si>
    <t>VV_00158</t>
  </si>
  <si>
    <t>VV_00071</t>
  </si>
  <si>
    <t>VV_00105</t>
  </si>
  <si>
    <t>VV_00110</t>
  </si>
  <si>
    <t>VV_00049</t>
  </si>
  <si>
    <t>VV_00050</t>
  </si>
  <si>
    <t>VV_00052</t>
  </si>
  <si>
    <t>VV_00053</t>
  </si>
  <si>
    <t>VV_00061</t>
  </si>
  <si>
    <t>VV_00086</t>
  </si>
  <si>
    <t>VV_00087</t>
  </si>
  <si>
    <t>VV_00121</t>
  </si>
  <si>
    <t>VV_00122</t>
  </si>
  <si>
    <t>VV_00174</t>
  </si>
  <si>
    <t>VV_00175</t>
  </si>
  <si>
    <t>VV_00176</t>
  </si>
  <si>
    <t>VV_00177</t>
  </si>
  <si>
    <t>VV_00180</t>
  </si>
  <si>
    <t>VV_00181</t>
  </si>
  <si>
    <t>VV_00182</t>
  </si>
  <si>
    <t>VV_00183</t>
  </si>
  <si>
    <t>VV_00184</t>
  </si>
  <si>
    <t>VV_00185</t>
  </si>
  <si>
    <t>VV_00187</t>
  </si>
  <si>
    <t>VV_00188</t>
  </si>
  <si>
    <t>VV_00189</t>
  </si>
  <si>
    <t>VV_00190</t>
  </si>
  <si>
    <t>VV_00191</t>
  </si>
  <si>
    <t>VV_00192</t>
  </si>
  <si>
    <t>VV_00205</t>
  </si>
  <si>
    <t>VV_00206</t>
  </si>
  <si>
    <t>VV_00207</t>
  </si>
  <si>
    <t>VV_00208</t>
  </si>
  <si>
    <t>VV_00209</t>
  </si>
  <si>
    <t>VV_00002</t>
  </si>
  <si>
    <t>M</t>
  </si>
  <si>
    <t>Melons</t>
  </si>
  <si>
    <t>VV_00003</t>
  </si>
  <si>
    <t>VV_00004</t>
  </si>
  <si>
    <t>VV_00006</t>
  </si>
  <si>
    <t>VV_00007</t>
  </si>
  <si>
    <t>VV_00024</t>
  </si>
  <si>
    <t>VV_00033</t>
  </si>
  <si>
    <t>VV_00032</t>
  </si>
  <si>
    <t>VV_00218</t>
  </si>
  <si>
    <t>VV_00221</t>
  </si>
  <si>
    <t>VV_00075</t>
  </si>
  <si>
    <t>Pecan Orchard</t>
  </si>
  <si>
    <t>VV_00076</t>
  </si>
  <si>
    <t>VV_00080</t>
  </si>
  <si>
    <t>VV_00107</t>
  </si>
  <si>
    <t>VV_00138</t>
  </si>
  <si>
    <t>VV_00021</t>
  </si>
  <si>
    <t>Pi</t>
  </si>
  <si>
    <t>Pistachio Orchard</t>
  </si>
  <si>
    <t>VV_00079</t>
  </si>
  <si>
    <t>VV_00084</t>
  </si>
  <si>
    <t>VV_00022</t>
  </si>
  <si>
    <t>VV_00186</t>
  </si>
  <si>
    <t>VV_00077</t>
  </si>
  <si>
    <t>VV_00001</t>
  </si>
  <si>
    <t>Early season grain already harvested</t>
  </si>
  <si>
    <t>Acres-original</t>
  </si>
  <si>
    <t>Acres-calculated</t>
  </si>
  <si>
    <t>Gila Hot Springs Ditch</t>
  </si>
  <si>
    <t>Tularosa Cruzville Ditch</t>
  </si>
  <si>
    <t>Maldonado Ditch</t>
  </si>
  <si>
    <t>Lower Ditch North</t>
  </si>
  <si>
    <t>William S. Laney Ditch</t>
  </si>
  <si>
    <t>Adair Luna Ditch</t>
  </si>
  <si>
    <t>Leslie Laney Ditch</t>
  </si>
  <si>
    <t>Lewis Ditch</t>
  </si>
  <si>
    <t>Winter small grains</t>
  </si>
  <si>
    <t>Apache-Aragon</t>
  </si>
  <si>
    <t>Cliff-Gila</t>
  </si>
  <si>
    <t>Glenwood</t>
  </si>
  <si>
    <t>Redrock</t>
  </si>
  <si>
    <t>Virden - AZvCA</t>
  </si>
  <si>
    <t>Virden - GE</t>
  </si>
  <si>
    <t>CropCode</t>
  </si>
  <si>
    <t>Count</t>
  </si>
  <si>
    <t>Acres</t>
  </si>
  <si>
    <t>Cg</t>
  </si>
  <si>
    <t>Sg</t>
  </si>
  <si>
    <t>PG</t>
  </si>
  <si>
    <t>Un</t>
  </si>
  <si>
    <t>sum</t>
  </si>
  <si>
    <t>IrrigationCode</t>
  </si>
  <si>
    <t>Total</t>
  </si>
  <si>
    <t>AZvCA</t>
  </si>
  <si>
    <t>IrrigatedAcres</t>
  </si>
  <si>
    <t>CIR Program</t>
  </si>
  <si>
    <t>Percent of</t>
  </si>
  <si>
    <t>CC Input File</t>
  </si>
  <si>
    <t>Irrigated Acres</t>
  </si>
  <si>
    <t>alfalfa</t>
  </si>
  <si>
    <t>corn (grain)</t>
  </si>
  <si>
    <t>misc.vegetable</t>
  </si>
  <si>
    <t>orchard</t>
  </si>
  <si>
    <t>pasture (improved)</t>
  </si>
  <si>
    <t>spring small grains</t>
  </si>
  <si>
    <t>sod (cool season)</t>
  </si>
  <si>
    <t>winter small grains-w,s</t>
  </si>
  <si>
    <t>winter small grains-fall</t>
  </si>
  <si>
    <t>corn (silage)</t>
  </si>
  <si>
    <t>potatoes</t>
  </si>
  <si>
    <t>dry beans</t>
  </si>
  <si>
    <t>melons</t>
  </si>
  <si>
    <t>chile</t>
  </si>
  <si>
    <t>grapes (vineyards)</t>
  </si>
  <si>
    <t>sorghum (grain)</t>
  </si>
  <si>
    <t>sorghum (silage)</t>
  </si>
  <si>
    <t>alfalfa (new)</t>
  </si>
  <si>
    <t>pasture (native)</t>
  </si>
  <si>
    <t>hay (other)</t>
  </si>
  <si>
    <t>misc. nursery stock</t>
  </si>
  <si>
    <t>misc. field crops</t>
  </si>
  <si>
    <t>cotton</t>
  </si>
  <si>
    <t>Christmas trees</t>
  </si>
  <si>
    <t>turfgrass (warm season)</t>
  </si>
  <si>
    <t>misc. berries</t>
  </si>
  <si>
    <t>pecan orchards</t>
  </si>
  <si>
    <t>pre-watered July plant</t>
  </si>
  <si>
    <t>pasture (unimproved)</t>
  </si>
  <si>
    <t>short alfalfa</t>
  </si>
  <si>
    <t>Irrigation Methods</t>
  </si>
  <si>
    <t>flood</t>
  </si>
  <si>
    <t>sprinkle</t>
  </si>
  <si>
    <t>drip</t>
  </si>
  <si>
    <t>Description</t>
  </si>
  <si>
    <t>Old ISC CropCode</t>
  </si>
  <si>
    <t>AN</t>
  </si>
  <si>
    <t>Alfalfa, new (generally with cover crop)</t>
  </si>
  <si>
    <t>Corn (grain)</t>
  </si>
  <si>
    <t>Corn, grain</t>
  </si>
  <si>
    <t>CS</t>
  </si>
  <si>
    <t>Corn, silage</t>
  </si>
  <si>
    <t>Sorghum (Grain)</t>
  </si>
  <si>
    <t>SG</t>
  </si>
  <si>
    <t>Sorghum, grain (e.g. milo)</t>
  </si>
  <si>
    <t>Sorghum, silage (e.g. sudan grass)</t>
  </si>
  <si>
    <t>GS</t>
  </si>
  <si>
    <t>Grass, predominant single variety, high density</t>
  </si>
  <si>
    <t>GM</t>
  </si>
  <si>
    <t>Grass, mixed varieties, low density (including native grasses)</t>
  </si>
  <si>
    <t>WV</t>
  </si>
  <si>
    <t>Wild native vegetation (may include abundant weeds/shrubs)</t>
  </si>
  <si>
    <t>TW</t>
  </si>
  <si>
    <t>Turf grass, warm season (e.g. bermuda, zoysia)</t>
  </si>
  <si>
    <t>TC</t>
  </si>
  <si>
    <t>Turf grass, cool season (e.g. Kentucky bluegrass, tall fescue)</t>
  </si>
  <si>
    <t>L</t>
  </si>
  <si>
    <t>Lawn &amp; landscaping (including shrubs, trees, flowers)</t>
  </si>
  <si>
    <t>Trees, fruit</t>
  </si>
  <si>
    <t>N</t>
  </si>
  <si>
    <t>Trees, nut</t>
  </si>
  <si>
    <t>T</t>
  </si>
  <si>
    <t>Trees, other deciduous</t>
  </si>
  <si>
    <t>E</t>
  </si>
  <si>
    <t>Trees, evergreen</t>
  </si>
  <si>
    <t>OA</t>
  </si>
  <si>
    <t>Oats</t>
  </si>
  <si>
    <t>BA</t>
  </si>
  <si>
    <t>Barley</t>
  </si>
  <si>
    <t>RY</t>
  </si>
  <si>
    <t>Rye</t>
  </si>
  <si>
    <t>W</t>
  </si>
  <si>
    <t>Wheat</t>
  </si>
  <si>
    <t>MS</t>
  </si>
  <si>
    <t>Miscellaneous field crops (millet, triticale, sugar beets, etc.)</t>
  </si>
  <si>
    <t>CO</t>
  </si>
  <si>
    <t>C</t>
  </si>
  <si>
    <t>PU</t>
  </si>
  <si>
    <t>Pumpkins</t>
  </si>
  <si>
    <t>R</t>
  </si>
  <si>
    <t>Raspberries</t>
  </si>
  <si>
    <t>P</t>
  </si>
  <si>
    <t>Potatoes</t>
  </si>
  <si>
    <t>B</t>
  </si>
  <si>
    <t>Beans, dry</t>
  </si>
  <si>
    <t>G</t>
  </si>
  <si>
    <t>Garden (mixed vegetables, etc.)</t>
  </si>
  <si>
    <t>Sunflowers</t>
  </si>
  <si>
    <t>Grapes</t>
  </si>
  <si>
    <t>BE</t>
  </si>
  <si>
    <t>Berries</t>
  </si>
  <si>
    <t>Plowed ground</t>
  </si>
  <si>
    <t>WA</t>
  </si>
  <si>
    <t>Water</t>
  </si>
  <si>
    <t>DRY</t>
  </si>
  <si>
    <t>Dry pond area</t>
  </si>
  <si>
    <t>House/barnyard area, corral</t>
  </si>
  <si>
    <t>I</t>
  </si>
  <si>
    <t>Industrial yard</t>
  </si>
  <si>
    <t>NA</t>
  </si>
  <si>
    <t>No access to parcel</t>
  </si>
  <si>
    <t>NM</t>
  </si>
  <si>
    <t>Not marked</t>
  </si>
  <si>
    <t>Not Inspected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</si>
</sst>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"/>
    <numFmt numFmtId="166" formatCode="0.000000000000"/>
    <numFmt numFmtId="167" formatCode="0.0%"/>
  </numFmts>
  <fonts count="2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164" fontId="0" fillId="0" borderId="0" xfId="0" applyNumberFormat="1"/>
    <xf numFmtId="164" fontId="0" fillId="0" borderId="0" xfId="0" applyNumberFormat="1" applyBorder="1"/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165" fontId="0" fillId="0" borderId="0" xfId="0" applyNumberFormat="1"/>
    <xf numFmtId="0" fontId="0" fillId="0" borderId="0" xfId="0" applyFont="1" applyAlignment="1">
      <alignment horizontal="right"/>
    </xf>
    <xf numFmtId="166" fontId="0" fillId="0" borderId="0" xfId="0" applyNumberFormat="1"/>
    <xf numFmtId="0" fontId="0" fillId="0" borderId="3" xfId="0" applyBorder="1" applyAlignment="1">
      <alignment horizontal="right"/>
    </xf>
    <xf numFmtId="0" fontId="0" fillId="0" borderId="3" xfId="0" applyBorder="1"/>
    <xf numFmtId="165" fontId="0" fillId="0" borderId="3" xfId="0" applyNumberFormat="1" applyBorder="1"/>
    <xf numFmtId="1" fontId="0" fillId="0" borderId="3" xfId="0" applyNumberFormat="1" applyBorder="1"/>
    <xf numFmtId="1" fontId="0" fillId="0" borderId="0" xfId="0" applyNumberFormat="1"/>
    <xf numFmtId="167" fontId="0" fillId="0" borderId="0" xfId="0" applyNumberFormat="1"/>
    <xf numFmtId="167" fontId="0" fillId="0" borderId="1" xfId="0" applyNumberFormat="1" applyBorder="1"/>
    <xf numFmtId="0" fontId="0" fillId="0" borderId="1" xfId="0" applyFont="1" applyBorder="1" applyAlignment="1">
      <alignment horizontal="left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52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4.3"/>
  <cols>
    <col min="1" max="1" width="5.28515625" customWidth="1"/>
    <col min="2" max="2" width="12.140625" customWidth="1"/>
    <col min="3" max="3" width="5.7109375" customWidth="1"/>
    <col min="4" max="4" width="6.7109375" customWidth="1"/>
    <col min="5" max="5" width="19.28515625" customWidth="1"/>
    <col min="6" max="6" width="12.28515625" customWidth="1"/>
    <col min="7" max="7" width="4.42578125" customWidth="1"/>
    <col min="8" max="8" width="29" customWidth="1"/>
    <col min="9" max="9" width="4.5703125" customWidth="1"/>
    <col min="10" max="10" width="23.28515625" customWidth="1"/>
    <col min="11" max="11" width="10.7109375" customWidth="1"/>
    <col min="12" max="12" width="49.42578125" customWidth="1"/>
    <col min="13" max="13" width="8.5703125" customWidth="1"/>
    <col min="14" max="14" width="5.140625" customWidth="1"/>
    <col min="15" max="15" width="17.28515625" customWidth="1"/>
    <col min="16" max="16" width="59.5703125" customWidth="1"/>
  </cols>
  <sheetData>
    <row r="1" spans="1:20">
      <c r="A1" t="s">
        <v>221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3265</v>
      </c>
      <c r="N1" t="s">
        <v>11</v>
      </c>
      <c r="O1" t="s">
        <v>12</v>
      </c>
      <c r="P1" t="s">
        <v>13</v>
      </c>
      <c r="T1" t="s">
        <v>3264</v>
      </c>
    </row>
    <row r="2" spans="1:20">
      <c r="A2">
        <v>157</v>
      </c>
      <c r="B2" t="s">
        <v>16</v>
      </c>
      <c r="C2" t="s">
        <v>15</v>
      </c>
      <c r="D2" t="s">
        <v>16</v>
      </c>
      <c r="E2" t="s">
        <v>17</v>
      </c>
      <c r="F2" t="s">
        <v>60</v>
      </c>
      <c r="G2" t="s">
        <v>19</v>
      </c>
      <c r="H2" t="s">
        <v>61</v>
      </c>
      <c r="I2" t="s">
        <v>21</v>
      </c>
      <c r="J2" t="s">
        <v>3267</v>
      </c>
      <c r="K2" t="s">
        <v>85</v>
      </c>
      <c r="L2" t="s">
        <v>86</v>
      </c>
      <c r="M2" s="2">
        <v>4.9761361818792844</v>
      </c>
      <c r="N2">
        <v>1</v>
      </c>
      <c r="O2" t="s">
        <v>87</v>
      </c>
      <c r="P2" t="s">
        <v>26</v>
      </c>
      <c r="R2" s="2"/>
      <c r="T2" t="s">
        <v>26</v>
      </c>
    </row>
    <row r="3" spans="1:20">
      <c r="A3">
        <v>158</v>
      </c>
      <c r="B3" t="s">
        <v>16</v>
      </c>
      <c r="C3" t="s">
        <v>15</v>
      </c>
      <c r="D3" t="s">
        <v>16</v>
      </c>
      <c r="E3" t="s">
        <v>17</v>
      </c>
      <c r="F3" t="s">
        <v>60</v>
      </c>
      <c r="G3" t="s">
        <v>19</v>
      </c>
      <c r="H3" t="s">
        <v>61</v>
      </c>
      <c r="I3" t="s">
        <v>21</v>
      </c>
      <c r="J3" t="s">
        <v>3267</v>
      </c>
      <c r="K3" t="s">
        <v>85</v>
      </c>
      <c r="L3" t="s">
        <v>86</v>
      </c>
      <c r="M3" s="2">
        <v>7.0393590808676354</v>
      </c>
      <c r="N3">
        <v>1</v>
      </c>
      <c r="O3" t="s">
        <v>87</v>
      </c>
      <c r="P3" t="s">
        <v>26</v>
      </c>
      <c r="Q3" s="2">
        <f>SUM(M2:M3)</f>
        <v>12.015495262746921</v>
      </c>
      <c r="R3" s="2"/>
      <c r="T3" t="s">
        <v>26</v>
      </c>
    </row>
    <row r="4" spans="1:20">
      <c r="A4">
        <v>115</v>
      </c>
      <c r="B4" t="s">
        <v>79</v>
      </c>
      <c r="C4" t="s">
        <v>15</v>
      </c>
      <c r="D4" t="s">
        <v>16</v>
      </c>
      <c r="E4" t="s">
        <v>17</v>
      </c>
      <c r="F4" t="s">
        <v>18</v>
      </c>
      <c r="G4" t="s">
        <v>19</v>
      </c>
      <c r="H4" t="s">
        <v>20</v>
      </c>
      <c r="I4" t="s">
        <v>21</v>
      </c>
      <c r="J4" t="s">
        <v>3267</v>
      </c>
      <c r="K4" t="s">
        <v>23</v>
      </c>
      <c r="L4" t="s">
        <v>24</v>
      </c>
      <c r="M4" s="2">
        <v>1.6304291668108113</v>
      </c>
      <c r="N4">
        <v>4</v>
      </c>
      <c r="O4" t="s">
        <v>25</v>
      </c>
      <c r="P4" t="s">
        <v>22</v>
      </c>
      <c r="R4" s="2"/>
      <c r="T4">
        <v>1.630431</v>
      </c>
    </row>
    <row r="5" spans="1:20">
      <c r="A5">
        <v>116</v>
      </c>
      <c r="B5" t="s">
        <v>80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3267</v>
      </c>
      <c r="K5" t="s">
        <v>23</v>
      </c>
      <c r="L5" t="s">
        <v>24</v>
      </c>
      <c r="M5" s="2">
        <v>5.2822134383200803</v>
      </c>
      <c r="N5">
        <v>4</v>
      </c>
      <c r="O5" t="s">
        <v>25</v>
      </c>
      <c r="P5" t="s">
        <v>22</v>
      </c>
      <c r="R5" s="2"/>
      <c r="T5">
        <v>5.2822180000000003</v>
      </c>
    </row>
    <row r="6" spans="1:20">
      <c r="A6">
        <v>117</v>
      </c>
      <c r="B6" t="s">
        <v>81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3267</v>
      </c>
      <c r="K6" t="s">
        <v>23</v>
      </c>
      <c r="L6" t="s">
        <v>24</v>
      </c>
      <c r="M6" s="2">
        <v>8.8461208060076206</v>
      </c>
      <c r="N6">
        <v>4</v>
      </c>
      <c r="O6" t="s">
        <v>25</v>
      </c>
      <c r="P6" t="s">
        <v>64</v>
      </c>
      <c r="R6" s="2"/>
      <c r="T6">
        <v>8.8461289999999995</v>
      </c>
    </row>
    <row r="7" spans="1:20">
      <c r="A7">
        <v>155</v>
      </c>
      <c r="B7" t="s">
        <v>16</v>
      </c>
      <c r="C7" t="s">
        <v>15</v>
      </c>
      <c r="D7" t="s">
        <v>16</v>
      </c>
      <c r="E7" t="s">
        <v>17</v>
      </c>
      <c r="F7" t="s">
        <v>60</v>
      </c>
      <c r="G7" t="s">
        <v>19</v>
      </c>
      <c r="H7" t="s">
        <v>61</v>
      </c>
      <c r="I7" t="s">
        <v>21</v>
      </c>
      <c r="J7" t="s">
        <v>3267</v>
      </c>
      <c r="K7" t="s">
        <v>23</v>
      </c>
      <c r="L7" t="s">
        <v>24</v>
      </c>
      <c r="M7" s="2">
        <v>2.473588815031901</v>
      </c>
      <c r="N7">
        <v>4</v>
      </c>
      <c r="O7" t="s">
        <v>25</v>
      </c>
      <c r="P7" t="s">
        <v>26</v>
      </c>
      <c r="R7" s="2"/>
      <c r="T7" t="s">
        <v>26</v>
      </c>
    </row>
    <row r="8" spans="1:20">
      <c r="A8">
        <v>156</v>
      </c>
      <c r="B8" t="s">
        <v>16</v>
      </c>
      <c r="C8" t="s">
        <v>15</v>
      </c>
      <c r="D8" t="s">
        <v>16</v>
      </c>
      <c r="E8" t="s">
        <v>17</v>
      </c>
      <c r="F8" t="s">
        <v>60</v>
      </c>
      <c r="G8" t="s">
        <v>19</v>
      </c>
      <c r="H8" t="s">
        <v>61</v>
      </c>
      <c r="I8" t="s">
        <v>21</v>
      </c>
      <c r="J8" t="s">
        <v>3267</v>
      </c>
      <c r="K8" t="s">
        <v>23</v>
      </c>
      <c r="L8" t="s">
        <v>24</v>
      </c>
      <c r="M8" s="2">
        <v>0.66359262020430654</v>
      </c>
      <c r="N8">
        <v>4</v>
      </c>
      <c r="O8" t="s">
        <v>25</v>
      </c>
      <c r="P8" t="s">
        <v>26</v>
      </c>
      <c r="R8" s="2"/>
      <c r="T8" t="s">
        <v>26</v>
      </c>
    </row>
    <row r="9" spans="1:20">
      <c r="A9">
        <v>14</v>
      </c>
      <c r="B9" t="s">
        <v>134</v>
      </c>
      <c r="C9" t="s">
        <v>15</v>
      </c>
      <c r="D9" t="s">
        <v>16</v>
      </c>
      <c r="E9" t="s">
        <v>17</v>
      </c>
      <c r="F9" t="s">
        <v>18</v>
      </c>
      <c r="G9" t="s">
        <v>19</v>
      </c>
      <c r="H9" t="s">
        <v>20</v>
      </c>
      <c r="I9" t="s">
        <v>21</v>
      </c>
      <c r="K9" t="s">
        <v>135</v>
      </c>
      <c r="L9" t="s">
        <v>28</v>
      </c>
      <c r="M9" s="2">
        <v>0.58761984550985213</v>
      </c>
      <c r="N9">
        <v>0</v>
      </c>
      <c r="O9" t="s">
        <v>1192</v>
      </c>
      <c r="P9" t="s">
        <v>136</v>
      </c>
      <c r="R9" s="2"/>
      <c r="T9">
        <v>0.58762000000000003</v>
      </c>
    </row>
    <row r="10" spans="1:20">
      <c r="A10">
        <v>15</v>
      </c>
      <c r="B10" t="s">
        <v>137</v>
      </c>
      <c r="C10" t="s">
        <v>15</v>
      </c>
      <c r="D10" t="s">
        <v>16</v>
      </c>
      <c r="E10" t="s">
        <v>17</v>
      </c>
      <c r="F10" t="s">
        <v>18</v>
      </c>
      <c r="G10" t="s">
        <v>19</v>
      </c>
      <c r="H10" t="s">
        <v>61</v>
      </c>
      <c r="I10" t="s">
        <v>21</v>
      </c>
      <c r="K10" t="s">
        <v>135</v>
      </c>
      <c r="L10" t="s">
        <v>28</v>
      </c>
      <c r="M10" s="2">
        <v>2.048819923347978</v>
      </c>
      <c r="N10">
        <v>0</v>
      </c>
      <c r="O10" t="s">
        <v>1192</v>
      </c>
      <c r="P10" t="s">
        <v>136</v>
      </c>
      <c r="R10" s="2"/>
      <c r="T10">
        <v>2.0488219999999999</v>
      </c>
    </row>
    <row r="11" spans="1:20">
      <c r="A11">
        <v>141</v>
      </c>
      <c r="B11" t="s">
        <v>143</v>
      </c>
      <c r="C11" t="s">
        <v>15</v>
      </c>
      <c r="D11" t="s">
        <v>16</v>
      </c>
      <c r="E11" t="s">
        <v>17</v>
      </c>
      <c r="F11" t="s">
        <v>18</v>
      </c>
      <c r="G11" t="s">
        <v>19</v>
      </c>
      <c r="H11" t="s">
        <v>20</v>
      </c>
      <c r="I11" t="s">
        <v>21</v>
      </c>
      <c r="K11" t="s">
        <v>135</v>
      </c>
      <c r="L11" t="s">
        <v>28</v>
      </c>
      <c r="M11" s="2">
        <v>1.1537206315513757</v>
      </c>
      <c r="N11">
        <v>0</v>
      </c>
      <c r="O11" t="s">
        <v>1192</v>
      </c>
      <c r="P11" t="s">
        <v>140</v>
      </c>
      <c r="R11" s="2"/>
      <c r="T11">
        <v>1.1537219999999999</v>
      </c>
    </row>
    <row r="12" spans="1:20">
      <c r="A12">
        <v>142</v>
      </c>
      <c r="B12" t="s">
        <v>144</v>
      </c>
      <c r="C12" t="s">
        <v>15</v>
      </c>
      <c r="D12" t="s">
        <v>16</v>
      </c>
      <c r="E12" t="s">
        <v>17</v>
      </c>
      <c r="F12" t="s">
        <v>18</v>
      </c>
      <c r="G12" t="s">
        <v>19</v>
      </c>
      <c r="H12" t="s">
        <v>20</v>
      </c>
      <c r="I12" t="s">
        <v>21</v>
      </c>
      <c r="K12" t="s">
        <v>135</v>
      </c>
      <c r="L12" t="s">
        <v>28</v>
      </c>
      <c r="M12" s="2">
        <v>1.1537206315513757</v>
      </c>
      <c r="N12">
        <v>0</v>
      </c>
      <c r="O12" t="s">
        <v>1192</v>
      </c>
      <c r="P12" t="s">
        <v>140</v>
      </c>
      <c r="R12" s="2"/>
      <c r="T12">
        <v>1.1537219999999999</v>
      </c>
    </row>
    <row r="13" spans="1:20">
      <c r="A13">
        <v>159</v>
      </c>
      <c r="B13" t="s">
        <v>16</v>
      </c>
      <c r="C13" t="s">
        <v>15</v>
      </c>
      <c r="D13" t="s">
        <v>16</v>
      </c>
      <c r="E13" t="s">
        <v>17</v>
      </c>
      <c r="F13" t="s">
        <v>60</v>
      </c>
      <c r="G13" t="s">
        <v>19</v>
      </c>
      <c r="H13" t="s">
        <v>61</v>
      </c>
      <c r="I13" t="s">
        <v>21</v>
      </c>
      <c r="K13" t="s">
        <v>135</v>
      </c>
      <c r="L13" t="s">
        <v>28</v>
      </c>
      <c r="M13" s="2">
        <v>4.9940499547797548E-3</v>
      </c>
      <c r="N13">
        <v>0</v>
      </c>
      <c r="O13" t="s">
        <v>1192</v>
      </c>
      <c r="P13" t="s">
        <v>177</v>
      </c>
      <c r="R13" s="2"/>
      <c r="T13" t="s">
        <v>26</v>
      </c>
    </row>
    <row r="14" spans="1:20">
      <c r="A14">
        <v>160</v>
      </c>
      <c r="B14" t="s">
        <v>16</v>
      </c>
      <c r="C14" t="s">
        <v>15</v>
      </c>
      <c r="D14" t="s">
        <v>16</v>
      </c>
      <c r="E14" t="s">
        <v>17</v>
      </c>
      <c r="F14" t="s">
        <v>60</v>
      </c>
      <c r="G14" t="s">
        <v>19</v>
      </c>
      <c r="H14" t="s">
        <v>61</v>
      </c>
      <c r="I14" t="s">
        <v>21</v>
      </c>
      <c r="K14" t="s">
        <v>135</v>
      </c>
      <c r="L14" t="s">
        <v>28</v>
      </c>
      <c r="M14" s="2">
        <v>0.23609828953806161</v>
      </c>
      <c r="N14">
        <v>0</v>
      </c>
      <c r="O14" t="s">
        <v>1192</v>
      </c>
      <c r="P14" t="s">
        <v>178</v>
      </c>
      <c r="R14" s="2"/>
      <c r="T14" t="s">
        <v>26</v>
      </c>
    </row>
    <row r="15" spans="1:20">
      <c r="A15">
        <v>161</v>
      </c>
      <c r="B15" t="s">
        <v>16</v>
      </c>
      <c r="C15" t="s">
        <v>15</v>
      </c>
      <c r="D15" t="s">
        <v>16</v>
      </c>
      <c r="E15" t="s">
        <v>17</v>
      </c>
      <c r="F15" t="s">
        <v>60</v>
      </c>
      <c r="G15" t="s">
        <v>19</v>
      </c>
      <c r="H15" t="s">
        <v>61</v>
      </c>
      <c r="I15" t="s">
        <v>21</v>
      </c>
      <c r="K15" t="s">
        <v>135</v>
      </c>
      <c r="L15" t="s">
        <v>28</v>
      </c>
      <c r="M15" s="2">
        <v>0.11069034906075327</v>
      </c>
      <c r="N15">
        <v>0</v>
      </c>
      <c r="O15" t="s">
        <v>1192</v>
      </c>
      <c r="P15" t="s">
        <v>179</v>
      </c>
      <c r="R15" s="2"/>
      <c r="T15" t="s">
        <v>26</v>
      </c>
    </row>
    <row r="16" spans="1:20">
      <c r="A16">
        <v>133</v>
      </c>
      <c r="B16" t="s">
        <v>151</v>
      </c>
      <c r="C16" t="s">
        <v>15</v>
      </c>
      <c r="D16" t="s">
        <v>16</v>
      </c>
      <c r="E16" t="s">
        <v>17</v>
      </c>
      <c r="F16" t="s">
        <v>18</v>
      </c>
      <c r="G16" t="s">
        <v>19</v>
      </c>
      <c r="H16" t="s">
        <v>20</v>
      </c>
      <c r="I16" t="s">
        <v>21</v>
      </c>
      <c r="K16" s="6" t="s">
        <v>976</v>
      </c>
      <c r="L16" s="6" t="s">
        <v>182</v>
      </c>
      <c r="M16" s="2">
        <v>0.12147865036102065</v>
      </c>
      <c r="N16">
        <v>1</v>
      </c>
      <c r="O16" t="s">
        <v>87</v>
      </c>
      <c r="P16" t="s">
        <v>140</v>
      </c>
      <c r="R16" s="2"/>
      <c r="T16">
        <v>0.121479</v>
      </c>
    </row>
    <row r="17" spans="1:20">
      <c r="A17">
        <v>18</v>
      </c>
      <c r="B17" t="s">
        <v>84</v>
      </c>
      <c r="C17" t="s">
        <v>15</v>
      </c>
      <c r="D17" t="s">
        <v>16</v>
      </c>
      <c r="E17" t="s">
        <v>17</v>
      </c>
      <c r="F17" t="s">
        <v>18</v>
      </c>
      <c r="G17" t="s">
        <v>19</v>
      </c>
      <c r="H17" t="s">
        <v>20</v>
      </c>
      <c r="I17" t="s">
        <v>21</v>
      </c>
      <c r="K17" t="s">
        <v>85</v>
      </c>
      <c r="L17" t="s">
        <v>86</v>
      </c>
      <c r="M17" s="2">
        <v>6.1634796422411453</v>
      </c>
      <c r="N17">
        <v>1</v>
      </c>
      <c r="O17" t="s">
        <v>87</v>
      </c>
      <c r="P17" t="s">
        <v>22</v>
      </c>
      <c r="R17" s="2"/>
      <c r="T17">
        <v>6.1634849999999997</v>
      </c>
    </row>
    <row r="18" spans="1:20">
      <c r="A18">
        <v>24</v>
      </c>
      <c r="B18" t="s">
        <v>88</v>
      </c>
      <c r="C18" t="s">
        <v>15</v>
      </c>
      <c r="D18" t="s">
        <v>16</v>
      </c>
      <c r="E18" t="s">
        <v>17</v>
      </c>
      <c r="F18" t="s">
        <v>18</v>
      </c>
      <c r="G18" t="s">
        <v>19</v>
      </c>
      <c r="H18" t="s">
        <v>20</v>
      </c>
      <c r="I18" t="s">
        <v>21</v>
      </c>
      <c r="K18" t="s">
        <v>85</v>
      </c>
      <c r="L18" t="s">
        <v>86</v>
      </c>
      <c r="M18" s="2">
        <v>0.45289919987348209</v>
      </c>
      <c r="N18">
        <v>1</v>
      </c>
      <c r="O18" t="s">
        <v>87</v>
      </c>
      <c r="P18" t="s">
        <v>22</v>
      </c>
      <c r="R18" s="2"/>
      <c r="T18">
        <v>0.45290000000000002</v>
      </c>
    </row>
    <row r="19" spans="1:20">
      <c r="A19">
        <v>26</v>
      </c>
      <c r="B19" t="s">
        <v>89</v>
      </c>
      <c r="C19" t="s">
        <v>15</v>
      </c>
      <c r="D19" t="s">
        <v>16</v>
      </c>
      <c r="E19" t="s">
        <v>17</v>
      </c>
      <c r="F19" t="s">
        <v>18</v>
      </c>
      <c r="G19" t="s">
        <v>19</v>
      </c>
      <c r="H19" t="s">
        <v>20</v>
      </c>
      <c r="I19" t="s">
        <v>21</v>
      </c>
      <c r="K19" t="s">
        <v>85</v>
      </c>
      <c r="L19" t="s">
        <v>86</v>
      </c>
      <c r="M19" s="2">
        <v>1.3020823475484695</v>
      </c>
      <c r="N19">
        <v>1</v>
      </c>
      <c r="O19" t="s">
        <v>87</v>
      </c>
      <c r="P19" t="s">
        <v>22</v>
      </c>
      <c r="R19" s="2"/>
      <c r="T19">
        <v>1.3020830000000001</v>
      </c>
    </row>
    <row r="20" spans="1:20">
      <c r="A20">
        <v>29</v>
      </c>
      <c r="B20" t="s">
        <v>90</v>
      </c>
      <c r="C20" t="s">
        <v>15</v>
      </c>
      <c r="D20" t="s">
        <v>16</v>
      </c>
      <c r="E20" t="s">
        <v>17</v>
      </c>
      <c r="F20" t="s">
        <v>18</v>
      </c>
      <c r="G20" t="s">
        <v>19</v>
      </c>
      <c r="H20" t="s">
        <v>20</v>
      </c>
      <c r="I20" t="s">
        <v>21</v>
      </c>
      <c r="K20" t="s">
        <v>85</v>
      </c>
      <c r="L20" t="s">
        <v>86</v>
      </c>
      <c r="M20" s="2">
        <v>3.3557572483357467</v>
      </c>
      <c r="N20">
        <v>1</v>
      </c>
      <c r="O20" t="s">
        <v>87</v>
      </c>
      <c r="P20" t="s">
        <v>22</v>
      </c>
      <c r="R20" s="2"/>
      <c r="T20">
        <v>3.3557600000000001</v>
      </c>
    </row>
    <row r="21" spans="1:20">
      <c r="A21">
        <v>31</v>
      </c>
      <c r="B21" t="s">
        <v>91</v>
      </c>
      <c r="C21" t="s">
        <v>15</v>
      </c>
      <c r="D21" t="s">
        <v>16</v>
      </c>
      <c r="E21" t="s">
        <v>17</v>
      </c>
      <c r="F21" t="s">
        <v>18</v>
      </c>
      <c r="G21" t="s">
        <v>19</v>
      </c>
      <c r="H21" t="s">
        <v>20</v>
      </c>
      <c r="I21" t="s">
        <v>21</v>
      </c>
      <c r="K21" t="s">
        <v>85</v>
      </c>
      <c r="L21" t="s">
        <v>86</v>
      </c>
      <c r="M21" s="2">
        <v>11.432044083808186</v>
      </c>
      <c r="N21">
        <v>1</v>
      </c>
      <c r="O21" t="s">
        <v>87</v>
      </c>
      <c r="P21" t="s">
        <v>22</v>
      </c>
      <c r="R21" s="2"/>
      <c r="T21">
        <v>11.432054000000001</v>
      </c>
    </row>
    <row r="22" spans="1:20">
      <c r="A22">
        <v>33</v>
      </c>
      <c r="B22" t="s">
        <v>92</v>
      </c>
      <c r="C22" t="s">
        <v>15</v>
      </c>
      <c r="D22" t="s">
        <v>16</v>
      </c>
      <c r="E22" t="s">
        <v>17</v>
      </c>
      <c r="F22" t="s">
        <v>18</v>
      </c>
      <c r="G22" t="s">
        <v>19</v>
      </c>
      <c r="H22" t="s">
        <v>20</v>
      </c>
      <c r="I22" t="s">
        <v>21</v>
      </c>
      <c r="K22" t="s">
        <v>85</v>
      </c>
      <c r="L22" t="s">
        <v>86</v>
      </c>
      <c r="M22" s="2">
        <v>5.6182557036813732</v>
      </c>
      <c r="N22">
        <v>1</v>
      </c>
      <c r="O22" t="s">
        <v>87</v>
      </c>
      <c r="P22" t="s">
        <v>22</v>
      </c>
      <c r="R22" s="2"/>
      <c r="T22">
        <v>5.6182610000000004</v>
      </c>
    </row>
    <row r="23" spans="1:20">
      <c r="A23">
        <v>35</v>
      </c>
      <c r="B23" t="s">
        <v>93</v>
      </c>
      <c r="C23" t="s">
        <v>15</v>
      </c>
      <c r="D23" t="s">
        <v>16</v>
      </c>
      <c r="E23" t="s">
        <v>17</v>
      </c>
      <c r="F23" t="s">
        <v>18</v>
      </c>
      <c r="G23" t="s">
        <v>19</v>
      </c>
      <c r="H23" t="s">
        <v>20</v>
      </c>
      <c r="I23" t="s">
        <v>21</v>
      </c>
      <c r="K23" t="s">
        <v>85</v>
      </c>
      <c r="L23" t="s">
        <v>86</v>
      </c>
      <c r="M23" s="2">
        <v>1.2276003284027617</v>
      </c>
      <c r="N23">
        <v>1</v>
      </c>
      <c r="O23" t="s">
        <v>87</v>
      </c>
      <c r="P23" t="s">
        <v>22</v>
      </c>
      <c r="R23" s="2"/>
      <c r="T23">
        <v>1.2276009999999999</v>
      </c>
    </row>
    <row r="24" spans="1:20">
      <c r="A24">
        <v>36</v>
      </c>
      <c r="B24" t="s">
        <v>94</v>
      </c>
      <c r="C24" t="s">
        <v>15</v>
      </c>
      <c r="D24" t="s">
        <v>16</v>
      </c>
      <c r="E24" t="s">
        <v>17</v>
      </c>
      <c r="F24" t="s">
        <v>18</v>
      </c>
      <c r="G24" t="s">
        <v>19</v>
      </c>
      <c r="H24" t="s">
        <v>20</v>
      </c>
      <c r="I24" t="s">
        <v>21</v>
      </c>
      <c r="K24" t="s">
        <v>85</v>
      </c>
      <c r="L24" t="s">
        <v>86</v>
      </c>
      <c r="M24" s="2">
        <v>3.7036673690219084</v>
      </c>
      <c r="N24">
        <v>1</v>
      </c>
      <c r="O24" t="s">
        <v>87</v>
      </c>
      <c r="P24" t="s">
        <v>22</v>
      </c>
      <c r="R24" s="2"/>
      <c r="T24">
        <v>3.7036709999999999</v>
      </c>
    </row>
    <row r="25" spans="1:20">
      <c r="A25">
        <v>37</v>
      </c>
      <c r="B25" t="s">
        <v>95</v>
      </c>
      <c r="C25" t="s">
        <v>15</v>
      </c>
      <c r="D25" t="s">
        <v>16</v>
      </c>
      <c r="E25" t="s">
        <v>17</v>
      </c>
      <c r="F25" t="s">
        <v>18</v>
      </c>
      <c r="G25" t="s">
        <v>19</v>
      </c>
      <c r="H25" t="s">
        <v>20</v>
      </c>
      <c r="I25" t="s">
        <v>21</v>
      </c>
      <c r="K25" t="s">
        <v>85</v>
      </c>
      <c r="L25" t="s">
        <v>86</v>
      </c>
      <c r="M25" s="2">
        <v>0.22330447878107965</v>
      </c>
      <c r="N25">
        <v>1</v>
      </c>
      <c r="O25" t="s">
        <v>87</v>
      </c>
      <c r="P25" t="s">
        <v>22</v>
      </c>
      <c r="R25" s="2"/>
      <c r="T25">
        <v>0.223305</v>
      </c>
    </row>
    <row r="26" spans="1:20">
      <c r="A26">
        <v>38</v>
      </c>
      <c r="B26" t="s">
        <v>96</v>
      </c>
      <c r="C26" t="s">
        <v>15</v>
      </c>
      <c r="D26" t="s">
        <v>16</v>
      </c>
      <c r="E26" t="s">
        <v>17</v>
      </c>
      <c r="F26" t="s">
        <v>18</v>
      </c>
      <c r="G26" t="s">
        <v>19</v>
      </c>
      <c r="H26" t="s">
        <v>20</v>
      </c>
      <c r="I26" t="s">
        <v>21</v>
      </c>
      <c r="K26" t="s">
        <v>85</v>
      </c>
      <c r="L26" t="s">
        <v>86</v>
      </c>
      <c r="M26" s="2">
        <v>5.3074680399124254</v>
      </c>
      <c r="N26">
        <v>1</v>
      </c>
      <c r="O26" t="s">
        <v>87</v>
      </c>
      <c r="P26" t="s">
        <v>22</v>
      </c>
      <c r="R26" s="2"/>
      <c r="T26">
        <v>5.3074729999999999</v>
      </c>
    </row>
    <row r="27" spans="1:20">
      <c r="A27">
        <v>40</v>
      </c>
      <c r="B27" t="s">
        <v>97</v>
      </c>
      <c r="C27" t="s">
        <v>15</v>
      </c>
      <c r="D27" t="s">
        <v>16</v>
      </c>
      <c r="E27" t="s">
        <v>17</v>
      </c>
      <c r="F27" t="s">
        <v>18</v>
      </c>
      <c r="G27" t="s">
        <v>19</v>
      </c>
      <c r="H27" t="s">
        <v>20</v>
      </c>
      <c r="I27" t="s">
        <v>21</v>
      </c>
      <c r="K27" t="s">
        <v>85</v>
      </c>
      <c r="L27" t="s">
        <v>86</v>
      </c>
      <c r="M27" s="2">
        <v>1.0294238058642997</v>
      </c>
      <c r="N27">
        <v>1</v>
      </c>
      <c r="O27" t="s">
        <v>87</v>
      </c>
      <c r="P27" t="s">
        <v>22</v>
      </c>
      <c r="R27" s="2"/>
      <c r="T27">
        <v>1.029425</v>
      </c>
    </row>
    <row r="28" spans="1:20">
      <c r="A28">
        <v>42</v>
      </c>
      <c r="B28" t="s">
        <v>98</v>
      </c>
      <c r="C28" t="s">
        <v>15</v>
      </c>
      <c r="D28" t="s">
        <v>16</v>
      </c>
      <c r="E28" t="s">
        <v>17</v>
      </c>
      <c r="F28" t="s">
        <v>18</v>
      </c>
      <c r="G28" t="s">
        <v>19</v>
      </c>
      <c r="H28" t="s">
        <v>20</v>
      </c>
      <c r="I28" t="s">
        <v>21</v>
      </c>
      <c r="K28" t="s">
        <v>85</v>
      </c>
      <c r="L28" t="s">
        <v>86</v>
      </c>
      <c r="M28" s="2">
        <v>0.3067535138354181</v>
      </c>
      <c r="N28">
        <v>1</v>
      </c>
      <c r="O28" t="s">
        <v>87</v>
      </c>
      <c r="P28" t="s">
        <v>22</v>
      </c>
      <c r="R28" s="2"/>
      <c r="T28">
        <v>0.30675400000000003</v>
      </c>
    </row>
    <row r="29" spans="1:20">
      <c r="A29">
        <v>43</v>
      </c>
      <c r="B29" t="s">
        <v>99</v>
      </c>
      <c r="C29" t="s">
        <v>15</v>
      </c>
      <c r="D29" t="s">
        <v>16</v>
      </c>
      <c r="E29" t="s">
        <v>17</v>
      </c>
      <c r="F29" t="s">
        <v>18</v>
      </c>
      <c r="G29" t="s">
        <v>19</v>
      </c>
      <c r="H29" t="s">
        <v>20</v>
      </c>
      <c r="I29" t="s">
        <v>21</v>
      </c>
      <c r="K29" t="s">
        <v>85</v>
      </c>
      <c r="L29" t="s">
        <v>86</v>
      </c>
      <c r="M29" s="2">
        <v>0.1174786078589326</v>
      </c>
      <c r="N29">
        <v>1</v>
      </c>
      <c r="O29" t="s">
        <v>87</v>
      </c>
      <c r="P29" t="s">
        <v>22</v>
      </c>
      <c r="R29" s="2"/>
      <c r="T29">
        <v>0.117479</v>
      </c>
    </row>
    <row r="30" spans="1:20">
      <c r="A30">
        <v>44</v>
      </c>
      <c r="B30" t="s">
        <v>100</v>
      </c>
      <c r="C30" t="s">
        <v>15</v>
      </c>
      <c r="D30" t="s">
        <v>16</v>
      </c>
      <c r="E30" t="s">
        <v>17</v>
      </c>
      <c r="F30" t="s">
        <v>18</v>
      </c>
      <c r="G30" t="s">
        <v>19</v>
      </c>
      <c r="H30" t="s">
        <v>20</v>
      </c>
      <c r="I30" t="s">
        <v>21</v>
      </c>
      <c r="K30" t="s">
        <v>85</v>
      </c>
      <c r="L30" t="s">
        <v>86</v>
      </c>
      <c r="M30" s="2">
        <v>0.23902133283582827</v>
      </c>
      <c r="N30">
        <v>1</v>
      </c>
      <c r="O30" t="s">
        <v>87</v>
      </c>
      <c r="P30" t="s">
        <v>22</v>
      </c>
      <c r="R30" s="2"/>
      <c r="T30">
        <v>0.23902200000000001</v>
      </c>
    </row>
    <row r="31" spans="1:20">
      <c r="A31">
        <v>46</v>
      </c>
      <c r="B31" t="s">
        <v>101</v>
      </c>
      <c r="C31" t="s">
        <v>15</v>
      </c>
      <c r="D31" t="s">
        <v>16</v>
      </c>
      <c r="E31" t="s">
        <v>17</v>
      </c>
      <c r="F31" t="s">
        <v>18</v>
      </c>
      <c r="G31" t="s">
        <v>19</v>
      </c>
      <c r="H31" t="s">
        <v>20</v>
      </c>
      <c r="I31" t="s">
        <v>21</v>
      </c>
      <c r="K31" t="s">
        <v>85</v>
      </c>
      <c r="L31" t="s">
        <v>86</v>
      </c>
      <c r="M31" s="2">
        <v>2.4730828625156294</v>
      </c>
      <c r="N31">
        <v>1</v>
      </c>
      <c r="O31" t="s">
        <v>87</v>
      </c>
      <c r="P31" t="s">
        <v>22</v>
      </c>
      <c r="R31" s="2"/>
      <c r="T31">
        <v>2.4730850000000002</v>
      </c>
    </row>
    <row r="32" spans="1:20">
      <c r="A32">
        <v>47</v>
      </c>
      <c r="B32" t="s">
        <v>102</v>
      </c>
      <c r="C32" t="s">
        <v>15</v>
      </c>
      <c r="D32" t="s">
        <v>16</v>
      </c>
      <c r="E32" t="s">
        <v>17</v>
      </c>
      <c r="F32" t="s">
        <v>18</v>
      </c>
      <c r="G32" t="s">
        <v>19</v>
      </c>
      <c r="H32" t="s">
        <v>20</v>
      </c>
      <c r="I32" t="s">
        <v>21</v>
      </c>
      <c r="K32" t="s">
        <v>85</v>
      </c>
      <c r="L32" t="s">
        <v>86</v>
      </c>
      <c r="M32" s="2">
        <v>2.886647557859674</v>
      </c>
      <c r="N32">
        <v>1</v>
      </c>
      <c r="O32" t="s">
        <v>87</v>
      </c>
      <c r="P32" t="s">
        <v>22</v>
      </c>
      <c r="R32" s="2"/>
      <c r="T32">
        <v>2.8866499999999999</v>
      </c>
    </row>
    <row r="33" spans="1:20">
      <c r="A33">
        <v>49</v>
      </c>
      <c r="B33" t="s">
        <v>103</v>
      </c>
      <c r="C33" t="s">
        <v>15</v>
      </c>
      <c r="D33" t="s">
        <v>16</v>
      </c>
      <c r="E33" t="s">
        <v>17</v>
      </c>
      <c r="F33" t="s">
        <v>18</v>
      </c>
      <c r="G33" t="s">
        <v>19</v>
      </c>
      <c r="H33" t="s">
        <v>20</v>
      </c>
      <c r="I33" t="s">
        <v>21</v>
      </c>
      <c r="K33" t="s">
        <v>85</v>
      </c>
      <c r="L33" t="s">
        <v>86</v>
      </c>
      <c r="M33" s="2">
        <v>2.4966818908981283</v>
      </c>
      <c r="N33">
        <v>1</v>
      </c>
      <c r="O33" t="s">
        <v>87</v>
      </c>
      <c r="P33" t="s">
        <v>22</v>
      </c>
      <c r="R33" s="2"/>
      <c r="T33">
        <v>2.4966840000000001</v>
      </c>
    </row>
    <row r="34" spans="1:20">
      <c r="A34">
        <v>50</v>
      </c>
      <c r="B34" t="s">
        <v>104</v>
      </c>
      <c r="C34" t="s">
        <v>15</v>
      </c>
      <c r="D34" t="s">
        <v>16</v>
      </c>
      <c r="E34" t="s">
        <v>17</v>
      </c>
      <c r="F34" t="s">
        <v>18</v>
      </c>
      <c r="G34" t="s">
        <v>19</v>
      </c>
      <c r="H34" t="s">
        <v>20</v>
      </c>
      <c r="I34" t="s">
        <v>21</v>
      </c>
      <c r="K34" t="s">
        <v>85</v>
      </c>
      <c r="L34" t="s">
        <v>86</v>
      </c>
      <c r="M34" s="2">
        <v>2.9965515589864737</v>
      </c>
      <c r="N34">
        <v>1</v>
      </c>
      <c r="O34" t="s">
        <v>87</v>
      </c>
      <c r="P34" t="s">
        <v>22</v>
      </c>
      <c r="R34" s="2"/>
      <c r="T34">
        <v>2.9965540000000002</v>
      </c>
    </row>
    <row r="35" spans="1:20">
      <c r="A35">
        <v>51</v>
      </c>
      <c r="B35" t="s">
        <v>105</v>
      </c>
      <c r="C35" t="s">
        <v>15</v>
      </c>
      <c r="D35" t="s">
        <v>16</v>
      </c>
      <c r="E35" t="s">
        <v>17</v>
      </c>
      <c r="F35" t="s">
        <v>18</v>
      </c>
      <c r="G35" t="s">
        <v>19</v>
      </c>
      <c r="H35" t="s">
        <v>20</v>
      </c>
      <c r="I35" t="s">
        <v>21</v>
      </c>
      <c r="K35" t="s">
        <v>85</v>
      </c>
      <c r="L35" t="s">
        <v>86</v>
      </c>
      <c r="M35" s="2">
        <v>0.18124615034866537</v>
      </c>
      <c r="N35">
        <v>1</v>
      </c>
      <c r="O35" t="s">
        <v>87</v>
      </c>
      <c r="P35" t="s">
        <v>64</v>
      </c>
      <c r="R35" s="2"/>
      <c r="T35">
        <v>0.18124599999999999</v>
      </c>
    </row>
    <row r="36" spans="1:20">
      <c r="A36">
        <v>52</v>
      </c>
      <c r="B36" t="s">
        <v>106</v>
      </c>
      <c r="C36" t="s">
        <v>15</v>
      </c>
      <c r="D36" t="s">
        <v>16</v>
      </c>
      <c r="E36" t="s">
        <v>17</v>
      </c>
      <c r="F36" t="s">
        <v>18</v>
      </c>
      <c r="G36" t="s">
        <v>19</v>
      </c>
      <c r="H36" t="s">
        <v>20</v>
      </c>
      <c r="I36" t="s">
        <v>21</v>
      </c>
      <c r="K36" t="s">
        <v>85</v>
      </c>
      <c r="L36" t="s">
        <v>86</v>
      </c>
      <c r="M36" s="2">
        <v>2.5883492060511113</v>
      </c>
      <c r="N36">
        <v>1</v>
      </c>
      <c r="O36" t="s">
        <v>87</v>
      </c>
      <c r="P36" t="s">
        <v>22</v>
      </c>
      <c r="R36" s="2"/>
      <c r="T36">
        <v>2.5883509999999998</v>
      </c>
    </row>
    <row r="37" spans="1:20">
      <c r="A37">
        <v>54</v>
      </c>
      <c r="B37" t="s">
        <v>107</v>
      </c>
      <c r="C37" t="s">
        <v>15</v>
      </c>
      <c r="D37" t="s">
        <v>16</v>
      </c>
      <c r="E37" t="s">
        <v>17</v>
      </c>
      <c r="F37" t="s">
        <v>18</v>
      </c>
      <c r="G37" t="s">
        <v>19</v>
      </c>
      <c r="H37" t="s">
        <v>20</v>
      </c>
      <c r="I37" t="s">
        <v>21</v>
      </c>
      <c r="K37" t="s">
        <v>85</v>
      </c>
      <c r="L37" t="s">
        <v>86</v>
      </c>
      <c r="M37" s="2">
        <v>2.7445554592943666</v>
      </c>
      <c r="N37">
        <v>1</v>
      </c>
      <c r="O37" t="s">
        <v>87</v>
      </c>
      <c r="P37" t="s">
        <v>22</v>
      </c>
      <c r="R37" s="2"/>
      <c r="T37">
        <v>2.7445580000000001</v>
      </c>
    </row>
    <row r="38" spans="1:20">
      <c r="A38">
        <v>55</v>
      </c>
      <c r="B38" t="s">
        <v>108</v>
      </c>
      <c r="C38" t="s">
        <v>15</v>
      </c>
      <c r="D38" t="s">
        <v>16</v>
      </c>
      <c r="E38" t="s">
        <v>17</v>
      </c>
      <c r="F38" t="s">
        <v>18</v>
      </c>
      <c r="G38" t="s">
        <v>19</v>
      </c>
      <c r="H38" t="s">
        <v>20</v>
      </c>
      <c r="I38" t="s">
        <v>21</v>
      </c>
      <c r="K38" t="s">
        <v>85</v>
      </c>
      <c r="L38" t="s">
        <v>86</v>
      </c>
      <c r="M38" s="2">
        <v>5.3217378103023076</v>
      </c>
      <c r="N38">
        <v>1</v>
      </c>
      <c r="O38" t="s">
        <v>87</v>
      </c>
      <c r="P38" t="s">
        <v>22</v>
      </c>
      <c r="R38" s="2"/>
      <c r="T38">
        <v>5.3217429999999997</v>
      </c>
    </row>
    <row r="39" spans="1:20">
      <c r="A39">
        <v>56</v>
      </c>
      <c r="B39" t="s">
        <v>109</v>
      </c>
      <c r="C39" t="s">
        <v>15</v>
      </c>
      <c r="D39" t="s">
        <v>16</v>
      </c>
      <c r="E39" t="s">
        <v>17</v>
      </c>
      <c r="F39" t="s">
        <v>18</v>
      </c>
      <c r="G39" t="s">
        <v>19</v>
      </c>
      <c r="H39" t="s">
        <v>20</v>
      </c>
      <c r="I39" t="s">
        <v>21</v>
      </c>
      <c r="K39" t="s">
        <v>85</v>
      </c>
      <c r="L39" t="s">
        <v>86</v>
      </c>
      <c r="M39" s="2">
        <v>0.66722146627261625</v>
      </c>
      <c r="N39">
        <v>1</v>
      </c>
      <c r="O39" t="s">
        <v>87</v>
      </c>
      <c r="P39" t="s">
        <v>22</v>
      </c>
      <c r="R39" s="2"/>
      <c r="T39">
        <v>0.66722199999999998</v>
      </c>
    </row>
    <row r="40" spans="1:20">
      <c r="A40">
        <v>57</v>
      </c>
      <c r="B40" t="s">
        <v>110</v>
      </c>
      <c r="C40" t="s">
        <v>15</v>
      </c>
      <c r="D40" t="s">
        <v>16</v>
      </c>
      <c r="E40" t="s">
        <v>17</v>
      </c>
      <c r="F40" t="s">
        <v>18</v>
      </c>
      <c r="G40" t="s">
        <v>19</v>
      </c>
      <c r="H40" t="s">
        <v>20</v>
      </c>
      <c r="I40" t="s">
        <v>21</v>
      </c>
      <c r="K40" t="s">
        <v>85</v>
      </c>
      <c r="L40" t="s">
        <v>86</v>
      </c>
      <c r="M40" s="2">
        <v>2.7715565129507813</v>
      </c>
      <c r="N40">
        <v>1</v>
      </c>
      <c r="O40" t="s">
        <v>87</v>
      </c>
      <c r="P40" t="s">
        <v>22</v>
      </c>
      <c r="R40" s="2"/>
      <c r="T40">
        <v>2.7715589999999999</v>
      </c>
    </row>
    <row r="41" spans="1:20">
      <c r="A41">
        <v>58</v>
      </c>
      <c r="B41" t="s">
        <v>111</v>
      </c>
      <c r="C41" t="s">
        <v>15</v>
      </c>
      <c r="D41" t="s">
        <v>16</v>
      </c>
      <c r="E41" t="s">
        <v>17</v>
      </c>
      <c r="F41" t="s">
        <v>18</v>
      </c>
      <c r="G41" t="s">
        <v>19</v>
      </c>
      <c r="H41" t="s">
        <v>20</v>
      </c>
      <c r="I41" t="s">
        <v>21</v>
      </c>
      <c r="K41" t="s">
        <v>85</v>
      </c>
      <c r="L41" t="s">
        <v>86</v>
      </c>
      <c r="M41" s="2">
        <v>1.3616010212856389</v>
      </c>
      <c r="N41">
        <v>1</v>
      </c>
      <c r="O41" t="s">
        <v>87</v>
      </c>
      <c r="P41" t="s">
        <v>22</v>
      </c>
      <c r="R41" s="2"/>
      <c r="T41">
        <v>1.361602</v>
      </c>
    </row>
    <row r="42" spans="1:20">
      <c r="A42">
        <v>59</v>
      </c>
      <c r="B42" t="s">
        <v>112</v>
      </c>
      <c r="C42" t="s">
        <v>15</v>
      </c>
      <c r="D42" t="s">
        <v>16</v>
      </c>
      <c r="E42" t="s">
        <v>17</v>
      </c>
      <c r="F42" t="s">
        <v>18</v>
      </c>
      <c r="G42" t="s">
        <v>19</v>
      </c>
      <c r="H42" t="s">
        <v>20</v>
      </c>
      <c r="I42" t="s">
        <v>21</v>
      </c>
      <c r="K42" t="s">
        <v>85</v>
      </c>
      <c r="L42" t="s">
        <v>86</v>
      </c>
      <c r="M42" s="2">
        <v>0.92489992216187356</v>
      </c>
      <c r="N42">
        <v>1</v>
      </c>
      <c r="O42" t="s">
        <v>87</v>
      </c>
      <c r="P42" t="s">
        <v>22</v>
      </c>
      <c r="R42" s="2"/>
      <c r="T42">
        <v>0.92490099999999997</v>
      </c>
    </row>
    <row r="43" spans="1:20">
      <c r="A43">
        <v>60</v>
      </c>
      <c r="B43" t="s">
        <v>113</v>
      </c>
      <c r="C43" t="s">
        <v>15</v>
      </c>
      <c r="D43" t="s">
        <v>16</v>
      </c>
      <c r="E43" t="s">
        <v>17</v>
      </c>
      <c r="F43" t="s">
        <v>18</v>
      </c>
      <c r="G43" t="s">
        <v>19</v>
      </c>
      <c r="H43" t="s">
        <v>20</v>
      </c>
      <c r="I43" t="s">
        <v>21</v>
      </c>
      <c r="K43" t="s">
        <v>85</v>
      </c>
      <c r="L43" t="s">
        <v>86</v>
      </c>
      <c r="M43" s="2">
        <v>0.92436399677774861</v>
      </c>
      <c r="N43">
        <v>1</v>
      </c>
      <c r="O43" t="s">
        <v>87</v>
      </c>
      <c r="P43" t="s">
        <v>22</v>
      </c>
      <c r="R43" s="2"/>
      <c r="T43">
        <v>0.92436499999999999</v>
      </c>
    </row>
    <row r="44" spans="1:20">
      <c r="A44">
        <v>61</v>
      </c>
      <c r="B44" t="s">
        <v>114</v>
      </c>
      <c r="C44" t="s">
        <v>15</v>
      </c>
      <c r="D44" t="s">
        <v>16</v>
      </c>
      <c r="E44" t="s">
        <v>17</v>
      </c>
      <c r="F44" t="s">
        <v>18</v>
      </c>
      <c r="G44" t="s">
        <v>19</v>
      </c>
      <c r="H44" t="s">
        <v>20</v>
      </c>
      <c r="I44" t="s">
        <v>21</v>
      </c>
      <c r="K44" t="s">
        <v>85</v>
      </c>
      <c r="L44" t="s">
        <v>86</v>
      </c>
      <c r="M44" s="2">
        <v>3.2144685454895892</v>
      </c>
      <c r="N44">
        <v>1</v>
      </c>
      <c r="O44" t="s">
        <v>87</v>
      </c>
      <c r="P44" t="s">
        <v>22</v>
      </c>
      <c r="R44" s="2"/>
      <c r="T44">
        <v>3.2144710000000001</v>
      </c>
    </row>
    <row r="45" spans="1:20">
      <c r="A45">
        <v>62</v>
      </c>
      <c r="B45" t="s">
        <v>115</v>
      </c>
      <c r="C45" t="s">
        <v>15</v>
      </c>
      <c r="D45" t="s">
        <v>16</v>
      </c>
      <c r="E45" t="s">
        <v>17</v>
      </c>
      <c r="F45" t="s">
        <v>18</v>
      </c>
      <c r="G45" t="s">
        <v>19</v>
      </c>
      <c r="H45" t="s">
        <v>20</v>
      </c>
      <c r="I45" t="s">
        <v>21</v>
      </c>
      <c r="K45" t="s">
        <v>85</v>
      </c>
      <c r="L45" t="s">
        <v>86</v>
      </c>
      <c r="M45" s="2">
        <v>5.7927992411400444</v>
      </c>
      <c r="N45">
        <v>1</v>
      </c>
      <c r="O45" t="s">
        <v>87</v>
      </c>
      <c r="P45" t="s">
        <v>22</v>
      </c>
      <c r="R45" s="2"/>
      <c r="T45">
        <v>5.7928040000000003</v>
      </c>
    </row>
    <row r="46" spans="1:20">
      <c r="A46">
        <v>65</v>
      </c>
      <c r="B46" t="s">
        <v>116</v>
      </c>
      <c r="C46" t="s">
        <v>15</v>
      </c>
      <c r="D46" t="s">
        <v>16</v>
      </c>
      <c r="E46" t="s">
        <v>17</v>
      </c>
      <c r="F46" t="s">
        <v>18</v>
      </c>
      <c r="G46" t="s">
        <v>19</v>
      </c>
      <c r="H46" t="s">
        <v>20</v>
      </c>
      <c r="I46" t="s">
        <v>21</v>
      </c>
      <c r="K46" t="s">
        <v>85</v>
      </c>
      <c r="L46" t="s">
        <v>86</v>
      </c>
      <c r="M46" s="2">
        <v>16.0736975734273</v>
      </c>
      <c r="N46">
        <v>1</v>
      </c>
      <c r="O46" t="s">
        <v>87</v>
      </c>
      <c r="P46" t="s">
        <v>22</v>
      </c>
      <c r="R46" s="2"/>
      <c r="T46">
        <v>16.073712</v>
      </c>
    </row>
    <row r="47" spans="1:20">
      <c r="A47">
        <v>67</v>
      </c>
      <c r="B47" t="s">
        <v>117</v>
      </c>
      <c r="C47" t="s">
        <v>15</v>
      </c>
      <c r="D47" t="s">
        <v>16</v>
      </c>
      <c r="E47" t="s">
        <v>17</v>
      </c>
      <c r="F47" t="s">
        <v>18</v>
      </c>
      <c r="G47" t="s">
        <v>19</v>
      </c>
      <c r="H47" t="s">
        <v>20</v>
      </c>
      <c r="I47" t="s">
        <v>21</v>
      </c>
      <c r="K47" t="s">
        <v>85</v>
      </c>
      <c r="L47" t="s">
        <v>86</v>
      </c>
      <c r="M47" s="2">
        <v>3.7972317512837113</v>
      </c>
      <c r="N47">
        <v>1</v>
      </c>
      <c r="O47" t="s">
        <v>87</v>
      </c>
      <c r="P47" t="s">
        <v>22</v>
      </c>
      <c r="R47" s="2"/>
      <c r="T47">
        <v>3.7972350000000001</v>
      </c>
    </row>
    <row r="48" spans="1:20">
      <c r="A48">
        <v>68</v>
      </c>
      <c r="B48" t="s">
        <v>118</v>
      </c>
      <c r="C48" t="s">
        <v>15</v>
      </c>
      <c r="D48" t="s">
        <v>16</v>
      </c>
      <c r="E48" t="s">
        <v>17</v>
      </c>
      <c r="F48" t="s">
        <v>18</v>
      </c>
      <c r="G48" t="s">
        <v>19</v>
      </c>
      <c r="H48" t="s">
        <v>20</v>
      </c>
      <c r="I48" t="s">
        <v>21</v>
      </c>
      <c r="K48" t="s">
        <v>85</v>
      </c>
      <c r="L48" t="s">
        <v>86</v>
      </c>
      <c r="M48" s="2">
        <v>0.25431970614254013</v>
      </c>
      <c r="N48">
        <v>1</v>
      </c>
      <c r="O48" t="s">
        <v>87</v>
      </c>
      <c r="P48" t="s">
        <v>22</v>
      </c>
      <c r="R48" s="2"/>
      <c r="T48">
        <v>0.25431999999999999</v>
      </c>
    </row>
    <row r="49" spans="1:20">
      <c r="A49">
        <v>70</v>
      </c>
      <c r="B49" t="s">
        <v>119</v>
      </c>
      <c r="C49" t="s">
        <v>15</v>
      </c>
      <c r="D49" t="s">
        <v>16</v>
      </c>
      <c r="E49" t="s">
        <v>17</v>
      </c>
      <c r="F49" t="s">
        <v>18</v>
      </c>
      <c r="G49" t="s">
        <v>19</v>
      </c>
      <c r="H49" t="s">
        <v>20</v>
      </c>
      <c r="I49" t="s">
        <v>21</v>
      </c>
      <c r="K49" t="s">
        <v>85</v>
      </c>
      <c r="L49" t="s">
        <v>86</v>
      </c>
      <c r="M49" s="2">
        <v>1.1139090922344732</v>
      </c>
      <c r="N49">
        <v>1</v>
      </c>
      <c r="O49" t="s">
        <v>87</v>
      </c>
      <c r="P49" t="s">
        <v>22</v>
      </c>
      <c r="R49" s="2"/>
      <c r="T49">
        <v>1.11391</v>
      </c>
    </row>
    <row r="50" spans="1:20">
      <c r="A50">
        <v>71</v>
      </c>
      <c r="B50" t="s">
        <v>120</v>
      </c>
      <c r="C50" t="s">
        <v>15</v>
      </c>
      <c r="D50" t="s">
        <v>16</v>
      </c>
      <c r="E50" t="s">
        <v>17</v>
      </c>
      <c r="F50" t="s">
        <v>18</v>
      </c>
      <c r="G50" t="s">
        <v>19</v>
      </c>
      <c r="H50" t="s">
        <v>20</v>
      </c>
      <c r="I50" t="s">
        <v>21</v>
      </c>
      <c r="K50" t="s">
        <v>85</v>
      </c>
      <c r="L50" t="s">
        <v>86</v>
      </c>
      <c r="M50" s="2">
        <v>6.4729129908126302</v>
      </c>
      <c r="N50">
        <v>1</v>
      </c>
      <c r="O50" t="s">
        <v>87</v>
      </c>
      <c r="P50" t="s">
        <v>22</v>
      </c>
      <c r="R50" s="2"/>
      <c r="T50">
        <v>6.4729190000000001</v>
      </c>
    </row>
    <row r="51" spans="1:20">
      <c r="A51">
        <v>72</v>
      </c>
      <c r="B51" t="s">
        <v>121</v>
      </c>
      <c r="C51" t="s">
        <v>15</v>
      </c>
      <c r="D51" t="s">
        <v>16</v>
      </c>
      <c r="E51" t="s">
        <v>17</v>
      </c>
      <c r="F51" t="s">
        <v>18</v>
      </c>
      <c r="G51" t="s">
        <v>19</v>
      </c>
      <c r="H51" t="s">
        <v>20</v>
      </c>
      <c r="I51" t="s">
        <v>21</v>
      </c>
      <c r="K51" t="s">
        <v>85</v>
      </c>
      <c r="L51" t="s">
        <v>86</v>
      </c>
      <c r="M51" s="2">
        <v>6.6874076066382333</v>
      </c>
      <c r="N51">
        <v>1</v>
      </c>
      <c r="O51" t="s">
        <v>87</v>
      </c>
      <c r="P51" t="s">
        <v>22</v>
      </c>
      <c r="R51" s="2"/>
      <c r="T51">
        <v>6.6874140000000004</v>
      </c>
    </row>
    <row r="52" spans="1:20">
      <c r="A52">
        <v>73</v>
      </c>
      <c r="B52" t="s">
        <v>122</v>
      </c>
      <c r="C52" t="s">
        <v>15</v>
      </c>
      <c r="D52" t="s">
        <v>16</v>
      </c>
      <c r="E52" t="s">
        <v>17</v>
      </c>
      <c r="F52" t="s">
        <v>18</v>
      </c>
      <c r="G52" t="s">
        <v>19</v>
      </c>
      <c r="H52" t="s">
        <v>20</v>
      </c>
      <c r="I52" t="s">
        <v>21</v>
      </c>
      <c r="K52" t="s">
        <v>85</v>
      </c>
      <c r="L52" t="s">
        <v>86</v>
      </c>
      <c r="M52" s="2">
        <v>12.842368930726538</v>
      </c>
      <c r="N52">
        <v>1</v>
      </c>
      <c r="O52" t="s">
        <v>87</v>
      </c>
      <c r="P52" t="s">
        <v>22</v>
      </c>
      <c r="R52" s="2"/>
      <c r="T52">
        <v>12.84238</v>
      </c>
    </row>
    <row r="53" spans="1:20">
      <c r="A53">
        <v>136</v>
      </c>
      <c r="B53" t="s">
        <v>123</v>
      </c>
      <c r="C53" t="s">
        <v>15</v>
      </c>
      <c r="D53" t="s">
        <v>16</v>
      </c>
      <c r="E53" t="s">
        <v>17</v>
      </c>
      <c r="F53" t="s">
        <v>18</v>
      </c>
      <c r="G53" t="s">
        <v>19</v>
      </c>
      <c r="H53" t="s">
        <v>20</v>
      </c>
      <c r="I53" t="s">
        <v>21</v>
      </c>
      <c r="K53" t="s">
        <v>85</v>
      </c>
      <c r="L53" t="s">
        <v>86</v>
      </c>
      <c r="M53" s="2">
        <v>2.9433910145149573</v>
      </c>
      <c r="N53">
        <v>1</v>
      </c>
      <c r="O53" t="s">
        <v>87</v>
      </c>
      <c r="P53" t="s">
        <v>124</v>
      </c>
      <c r="R53" s="2"/>
      <c r="T53">
        <v>2.911181</v>
      </c>
    </row>
    <row r="54" spans="1:20">
      <c r="A54">
        <v>145</v>
      </c>
      <c r="B54" t="s">
        <v>59</v>
      </c>
      <c r="C54" t="s">
        <v>15</v>
      </c>
      <c r="D54" t="s">
        <v>16</v>
      </c>
      <c r="E54" t="s">
        <v>17</v>
      </c>
      <c r="F54" t="s">
        <v>60</v>
      </c>
      <c r="G54" t="s">
        <v>19</v>
      </c>
      <c r="H54" t="s">
        <v>61</v>
      </c>
      <c r="I54" t="s">
        <v>21</v>
      </c>
      <c r="K54" t="s">
        <v>85</v>
      </c>
      <c r="L54" t="s">
        <v>86</v>
      </c>
      <c r="M54" s="2">
        <v>10.906830408020046</v>
      </c>
      <c r="N54">
        <v>1</v>
      </c>
      <c r="O54" t="s">
        <v>87</v>
      </c>
      <c r="P54" t="s">
        <v>62</v>
      </c>
      <c r="R54" s="2"/>
      <c r="T54" t="s">
        <v>26</v>
      </c>
    </row>
    <row r="55" spans="1:20">
      <c r="A55">
        <v>150</v>
      </c>
      <c r="B55" t="s">
        <v>16</v>
      </c>
      <c r="C55" t="s">
        <v>15</v>
      </c>
      <c r="D55" t="s">
        <v>16</v>
      </c>
      <c r="E55" t="s">
        <v>17</v>
      </c>
      <c r="F55" t="s">
        <v>60</v>
      </c>
      <c r="G55" t="s">
        <v>19</v>
      </c>
      <c r="H55" t="s">
        <v>61</v>
      </c>
      <c r="I55" t="s">
        <v>21</v>
      </c>
      <c r="K55" t="s">
        <v>85</v>
      </c>
      <c r="L55" t="s">
        <v>86</v>
      </c>
      <c r="M55" s="2">
        <v>0.60855851252576076</v>
      </c>
      <c r="N55">
        <v>1</v>
      </c>
      <c r="O55" t="s">
        <v>87</v>
      </c>
      <c r="P55" t="s">
        <v>26</v>
      </c>
      <c r="R55" s="2"/>
      <c r="T55" t="s">
        <v>26</v>
      </c>
    </row>
    <row r="56" spans="1:20">
      <c r="A56">
        <v>118</v>
      </c>
      <c r="B56" t="s">
        <v>131</v>
      </c>
      <c r="C56" t="s">
        <v>15</v>
      </c>
      <c r="D56" t="s">
        <v>16</v>
      </c>
      <c r="E56" t="s">
        <v>17</v>
      </c>
      <c r="F56" t="s">
        <v>18</v>
      </c>
      <c r="G56" t="s">
        <v>19</v>
      </c>
      <c r="H56" t="s">
        <v>20</v>
      </c>
      <c r="I56" t="s">
        <v>21</v>
      </c>
      <c r="K56" t="s">
        <v>128</v>
      </c>
      <c r="L56" t="s">
        <v>129</v>
      </c>
      <c r="M56" s="2">
        <v>0.18865513484528745</v>
      </c>
      <c r="N56">
        <v>1</v>
      </c>
      <c r="O56" t="s">
        <v>87</v>
      </c>
      <c r="P56" t="s">
        <v>83</v>
      </c>
      <c r="R56" s="2"/>
      <c r="T56">
        <v>0.18865499999999999</v>
      </c>
    </row>
    <row r="57" spans="1:20">
      <c r="A57">
        <v>64</v>
      </c>
      <c r="B57" t="s">
        <v>127</v>
      </c>
      <c r="C57" t="s">
        <v>15</v>
      </c>
      <c r="D57" t="s">
        <v>16</v>
      </c>
      <c r="E57" t="s">
        <v>17</v>
      </c>
      <c r="F57" t="s">
        <v>18</v>
      </c>
      <c r="G57" t="s">
        <v>19</v>
      </c>
      <c r="H57" t="s">
        <v>20</v>
      </c>
      <c r="I57" t="s">
        <v>21</v>
      </c>
      <c r="K57" t="s">
        <v>128</v>
      </c>
      <c r="L57" t="s">
        <v>129</v>
      </c>
      <c r="M57" s="2">
        <v>0.18484463312296445</v>
      </c>
      <c r="N57">
        <v>1</v>
      </c>
      <c r="O57" t="s">
        <v>87</v>
      </c>
      <c r="P57" t="s">
        <v>130</v>
      </c>
      <c r="R57" s="2"/>
      <c r="T57">
        <v>0.18484500000000001</v>
      </c>
    </row>
    <row r="58" spans="1:20">
      <c r="A58">
        <v>147</v>
      </c>
      <c r="B58" t="s">
        <v>16</v>
      </c>
      <c r="C58" t="s">
        <v>15</v>
      </c>
      <c r="D58" t="s">
        <v>16</v>
      </c>
      <c r="E58" t="s">
        <v>17</v>
      </c>
      <c r="F58" t="s">
        <v>60</v>
      </c>
      <c r="G58" t="s">
        <v>19</v>
      </c>
      <c r="H58" t="s">
        <v>61</v>
      </c>
      <c r="I58" t="s">
        <v>21</v>
      </c>
      <c r="K58" t="s">
        <v>128</v>
      </c>
      <c r="L58" t="s">
        <v>129</v>
      </c>
      <c r="M58" s="2">
        <v>1.0283535254493608</v>
      </c>
      <c r="N58">
        <v>1</v>
      </c>
      <c r="O58" t="s">
        <v>87</v>
      </c>
      <c r="P58" t="s">
        <v>62</v>
      </c>
      <c r="R58" s="2"/>
      <c r="T58" t="s">
        <v>26</v>
      </c>
    </row>
    <row r="59" spans="1:20">
      <c r="A59">
        <v>123</v>
      </c>
      <c r="B59" t="s">
        <v>141</v>
      </c>
      <c r="C59" t="s">
        <v>15</v>
      </c>
      <c r="D59" t="s">
        <v>16</v>
      </c>
      <c r="E59" t="s">
        <v>17</v>
      </c>
      <c r="F59" t="s">
        <v>18</v>
      </c>
      <c r="G59" t="s">
        <v>19</v>
      </c>
      <c r="H59" t="s">
        <v>20</v>
      </c>
      <c r="I59" t="s">
        <v>21</v>
      </c>
      <c r="K59" s="6" t="s">
        <v>128</v>
      </c>
      <c r="L59" s="6" t="s">
        <v>129</v>
      </c>
      <c r="M59" s="2">
        <v>0.24448036601216744</v>
      </c>
      <c r="N59">
        <v>1</v>
      </c>
      <c r="O59" t="s">
        <v>87</v>
      </c>
      <c r="P59" t="s">
        <v>140</v>
      </c>
      <c r="R59" s="2"/>
      <c r="T59">
        <v>0.244481</v>
      </c>
    </row>
    <row r="60" spans="1:20">
      <c r="A60">
        <v>22</v>
      </c>
      <c r="B60" t="s">
        <v>180</v>
      </c>
      <c r="C60" t="s">
        <v>15</v>
      </c>
      <c r="D60" t="s">
        <v>16</v>
      </c>
      <c r="E60" t="s">
        <v>17</v>
      </c>
      <c r="F60" t="s">
        <v>18</v>
      </c>
      <c r="G60" t="s">
        <v>19</v>
      </c>
      <c r="H60" t="s">
        <v>20</v>
      </c>
      <c r="I60" t="s">
        <v>21</v>
      </c>
      <c r="K60" t="s">
        <v>181</v>
      </c>
      <c r="L60" t="s">
        <v>182</v>
      </c>
      <c r="M60" s="2">
        <v>0.51395818560563</v>
      </c>
      <c r="N60">
        <v>1</v>
      </c>
      <c r="O60" t="s">
        <v>87</v>
      </c>
      <c r="P60" t="s">
        <v>22</v>
      </c>
      <c r="R60" s="2"/>
      <c r="T60">
        <v>0.51395900000000005</v>
      </c>
    </row>
    <row r="61" spans="1:20">
      <c r="A61">
        <v>119</v>
      </c>
      <c r="B61" t="s">
        <v>125</v>
      </c>
      <c r="C61" t="s">
        <v>15</v>
      </c>
      <c r="D61" t="s">
        <v>16</v>
      </c>
      <c r="E61" t="s">
        <v>17</v>
      </c>
      <c r="F61" t="s">
        <v>18</v>
      </c>
      <c r="G61" t="s">
        <v>19</v>
      </c>
      <c r="H61" t="s">
        <v>20</v>
      </c>
      <c r="I61" t="s">
        <v>21</v>
      </c>
      <c r="K61" t="s">
        <v>85</v>
      </c>
      <c r="L61" t="s">
        <v>86</v>
      </c>
      <c r="M61" s="2">
        <v>5.5213444631146125</v>
      </c>
      <c r="N61">
        <v>2</v>
      </c>
      <c r="O61" t="s">
        <v>126</v>
      </c>
      <c r="P61" t="s">
        <v>83</v>
      </c>
      <c r="R61" s="2"/>
      <c r="T61">
        <v>5.5213489999999998</v>
      </c>
    </row>
    <row r="62" spans="1:20">
      <c r="A62">
        <v>140</v>
      </c>
      <c r="B62" t="s">
        <v>147</v>
      </c>
      <c r="C62" t="s">
        <v>15</v>
      </c>
      <c r="D62" t="s">
        <v>16</v>
      </c>
      <c r="E62" t="s">
        <v>17</v>
      </c>
      <c r="F62" t="s">
        <v>18</v>
      </c>
      <c r="G62" t="s">
        <v>19</v>
      </c>
      <c r="H62" t="s">
        <v>20</v>
      </c>
      <c r="I62" t="s">
        <v>21</v>
      </c>
      <c r="K62" s="6" t="s">
        <v>85</v>
      </c>
      <c r="L62" s="6" t="s">
        <v>86</v>
      </c>
      <c r="M62" s="2">
        <v>0.23984820329835971</v>
      </c>
      <c r="N62">
        <v>2</v>
      </c>
      <c r="O62" t="s">
        <v>139</v>
      </c>
      <c r="P62" t="s">
        <v>140</v>
      </c>
      <c r="R62" s="2"/>
      <c r="T62">
        <v>0.23984800000000001</v>
      </c>
    </row>
    <row r="63" spans="1:20">
      <c r="A63">
        <v>135</v>
      </c>
      <c r="B63" t="s">
        <v>150</v>
      </c>
      <c r="C63" t="s">
        <v>15</v>
      </c>
      <c r="D63" t="s">
        <v>16</v>
      </c>
      <c r="E63" t="s">
        <v>17</v>
      </c>
      <c r="F63" t="s">
        <v>18</v>
      </c>
      <c r="G63" t="s">
        <v>19</v>
      </c>
      <c r="H63" t="s">
        <v>20</v>
      </c>
      <c r="I63" t="s">
        <v>21</v>
      </c>
      <c r="K63" s="6" t="s">
        <v>85</v>
      </c>
      <c r="L63" s="6" t="s">
        <v>86</v>
      </c>
      <c r="M63" s="2">
        <v>0.31565749964169748</v>
      </c>
      <c r="N63">
        <v>2</v>
      </c>
      <c r="O63" t="s">
        <v>139</v>
      </c>
      <c r="P63" t="s">
        <v>140</v>
      </c>
      <c r="R63" s="2"/>
      <c r="T63">
        <v>0.31565799999999999</v>
      </c>
    </row>
    <row r="64" spans="1:20">
      <c r="A64">
        <v>134</v>
      </c>
      <c r="B64" t="s">
        <v>174</v>
      </c>
      <c r="C64" t="s">
        <v>15</v>
      </c>
      <c r="D64" t="s">
        <v>16</v>
      </c>
      <c r="E64" t="s">
        <v>17</v>
      </c>
      <c r="F64" t="s">
        <v>18</v>
      </c>
      <c r="G64" t="s">
        <v>19</v>
      </c>
      <c r="H64" t="s">
        <v>20</v>
      </c>
      <c r="I64" t="s">
        <v>21</v>
      </c>
      <c r="K64" s="6" t="s">
        <v>85</v>
      </c>
      <c r="L64" s="6" t="s">
        <v>86</v>
      </c>
      <c r="M64" s="2">
        <v>0.18938435626633982</v>
      </c>
      <c r="N64">
        <v>2</v>
      </c>
      <c r="O64" t="s">
        <v>126</v>
      </c>
      <c r="P64" t="s">
        <v>140</v>
      </c>
      <c r="R64" s="2"/>
      <c r="T64">
        <v>0.189385</v>
      </c>
    </row>
    <row r="65" spans="1:20">
      <c r="A65">
        <v>11</v>
      </c>
      <c r="B65" t="s">
        <v>148</v>
      </c>
      <c r="C65" t="s">
        <v>15</v>
      </c>
      <c r="D65" t="s">
        <v>16</v>
      </c>
      <c r="E65" t="s">
        <v>17</v>
      </c>
      <c r="F65" t="s">
        <v>18</v>
      </c>
      <c r="G65" t="s">
        <v>19</v>
      </c>
      <c r="H65" t="s">
        <v>20</v>
      </c>
      <c r="I65" t="s">
        <v>21</v>
      </c>
      <c r="K65" s="6" t="s">
        <v>85</v>
      </c>
      <c r="L65" s="6" t="s">
        <v>86</v>
      </c>
      <c r="M65" s="2">
        <v>0.23828392951572328</v>
      </c>
      <c r="N65">
        <v>2</v>
      </c>
      <c r="O65" t="s">
        <v>139</v>
      </c>
      <c r="P65" t="s">
        <v>140</v>
      </c>
      <c r="R65" s="2"/>
      <c r="T65">
        <v>0.238284</v>
      </c>
    </row>
    <row r="66" spans="1:20">
      <c r="A66">
        <v>121</v>
      </c>
      <c r="B66" t="s">
        <v>132</v>
      </c>
      <c r="C66" t="s">
        <v>15</v>
      </c>
      <c r="D66" t="s">
        <v>16</v>
      </c>
      <c r="E66" t="s">
        <v>17</v>
      </c>
      <c r="F66" t="s">
        <v>18</v>
      </c>
      <c r="G66" t="s">
        <v>19</v>
      </c>
      <c r="H66" t="s">
        <v>20</v>
      </c>
      <c r="I66" t="s">
        <v>21</v>
      </c>
      <c r="K66" t="s">
        <v>128</v>
      </c>
      <c r="L66" t="s">
        <v>129</v>
      </c>
      <c r="M66" s="2">
        <v>0.62478894945710994</v>
      </c>
      <c r="N66">
        <v>2</v>
      </c>
      <c r="O66" t="s">
        <v>126</v>
      </c>
      <c r="P66" t="s">
        <v>133</v>
      </c>
      <c r="R66" s="2"/>
      <c r="T66">
        <v>0.62478999999999996</v>
      </c>
    </row>
    <row r="67" spans="1:20">
      <c r="A67">
        <v>124</v>
      </c>
      <c r="B67" t="s">
        <v>142</v>
      </c>
      <c r="C67" t="s">
        <v>15</v>
      </c>
      <c r="D67" t="s">
        <v>16</v>
      </c>
      <c r="E67" t="s">
        <v>17</v>
      </c>
      <c r="F67" t="s">
        <v>18</v>
      </c>
      <c r="G67" t="s">
        <v>19</v>
      </c>
      <c r="H67" t="s">
        <v>20</v>
      </c>
      <c r="I67" t="s">
        <v>21</v>
      </c>
      <c r="K67" t="s">
        <v>1311</v>
      </c>
      <c r="L67" t="s">
        <v>1312</v>
      </c>
      <c r="M67" s="2">
        <v>3.8760976164235975E-2</v>
      </c>
      <c r="N67">
        <v>2</v>
      </c>
      <c r="O67" t="s">
        <v>139</v>
      </c>
      <c r="P67" t="s">
        <v>140</v>
      </c>
      <c r="R67" s="2"/>
      <c r="T67">
        <v>3.8760999999999997E-2</v>
      </c>
    </row>
    <row r="68" spans="1:20">
      <c r="A68">
        <v>143</v>
      </c>
      <c r="B68" t="s">
        <v>145</v>
      </c>
      <c r="C68" t="s">
        <v>15</v>
      </c>
      <c r="D68" t="s">
        <v>16</v>
      </c>
      <c r="E68" t="s">
        <v>17</v>
      </c>
      <c r="F68" t="s">
        <v>18</v>
      </c>
      <c r="G68" t="s">
        <v>19</v>
      </c>
      <c r="H68" t="s">
        <v>20</v>
      </c>
      <c r="I68" t="s">
        <v>21</v>
      </c>
      <c r="K68" t="s">
        <v>1311</v>
      </c>
      <c r="L68" t="s">
        <v>1312</v>
      </c>
      <c r="M68" s="2">
        <v>0.11552159847387851</v>
      </c>
      <c r="N68">
        <v>2</v>
      </c>
      <c r="O68" t="s">
        <v>139</v>
      </c>
      <c r="P68" t="s">
        <v>140</v>
      </c>
      <c r="R68" s="2"/>
      <c r="T68">
        <v>0.115522</v>
      </c>
    </row>
    <row r="69" spans="1:20">
      <c r="A69">
        <v>144</v>
      </c>
      <c r="B69" t="s">
        <v>146</v>
      </c>
      <c r="C69" t="s">
        <v>15</v>
      </c>
      <c r="D69" t="s">
        <v>16</v>
      </c>
      <c r="E69" t="s">
        <v>17</v>
      </c>
      <c r="F69" t="s">
        <v>18</v>
      </c>
      <c r="G69" t="s">
        <v>19</v>
      </c>
      <c r="H69" t="s">
        <v>20</v>
      </c>
      <c r="I69" t="s">
        <v>21</v>
      </c>
      <c r="K69" t="s">
        <v>1311</v>
      </c>
      <c r="L69" t="s">
        <v>1312</v>
      </c>
      <c r="M69" s="2">
        <v>5.6316814517922503E-2</v>
      </c>
      <c r="N69">
        <v>2</v>
      </c>
      <c r="O69" t="s">
        <v>139</v>
      </c>
      <c r="P69" t="s">
        <v>140</v>
      </c>
      <c r="R69" s="2"/>
      <c r="T69">
        <v>5.6316999999999999E-2</v>
      </c>
    </row>
    <row r="70" spans="1:20">
      <c r="A70">
        <v>1</v>
      </c>
      <c r="B70" t="s">
        <v>152</v>
      </c>
      <c r="C70" t="s">
        <v>15</v>
      </c>
      <c r="D70" t="s">
        <v>16</v>
      </c>
      <c r="E70" t="s">
        <v>17</v>
      </c>
      <c r="F70" t="s">
        <v>18</v>
      </c>
      <c r="G70" t="s">
        <v>19</v>
      </c>
      <c r="H70" t="s">
        <v>20</v>
      </c>
      <c r="I70" t="s">
        <v>21</v>
      </c>
      <c r="K70" t="s">
        <v>1311</v>
      </c>
      <c r="L70" t="s">
        <v>1312</v>
      </c>
      <c r="M70" s="2">
        <v>0.21833614085982711</v>
      </c>
      <c r="N70">
        <v>2</v>
      </c>
      <c r="O70" t="s">
        <v>139</v>
      </c>
      <c r="P70" t="s">
        <v>153</v>
      </c>
      <c r="R70" s="2"/>
      <c r="T70">
        <v>0.218336</v>
      </c>
    </row>
    <row r="71" spans="1:20">
      <c r="A71">
        <v>2</v>
      </c>
      <c r="B71" t="s">
        <v>154</v>
      </c>
      <c r="C71" t="s">
        <v>15</v>
      </c>
      <c r="D71" t="s">
        <v>16</v>
      </c>
      <c r="E71" t="s">
        <v>17</v>
      </c>
      <c r="F71" t="s">
        <v>18</v>
      </c>
      <c r="G71" t="s">
        <v>19</v>
      </c>
      <c r="H71" t="s">
        <v>20</v>
      </c>
      <c r="I71" t="s">
        <v>21</v>
      </c>
      <c r="K71" t="s">
        <v>1311</v>
      </c>
      <c r="L71" t="s">
        <v>1312</v>
      </c>
      <c r="M71" s="2">
        <v>0.79592453260058416</v>
      </c>
      <c r="N71">
        <v>2</v>
      </c>
      <c r="O71" t="s">
        <v>139</v>
      </c>
      <c r="P71" t="s">
        <v>155</v>
      </c>
      <c r="R71" s="2"/>
      <c r="T71">
        <v>0.79592499999999999</v>
      </c>
    </row>
    <row r="72" spans="1:20">
      <c r="A72">
        <v>3</v>
      </c>
      <c r="B72" t="s">
        <v>156</v>
      </c>
      <c r="C72" t="s">
        <v>15</v>
      </c>
      <c r="D72" t="s">
        <v>16</v>
      </c>
      <c r="E72" t="s">
        <v>17</v>
      </c>
      <c r="F72" t="s">
        <v>18</v>
      </c>
      <c r="G72" t="s">
        <v>19</v>
      </c>
      <c r="H72" t="s">
        <v>20</v>
      </c>
      <c r="I72" t="s">
        <v>21</v>
      </c>
      <c r="K72" t="s">
        <v>1311</v>
      </c>
      <c r="L72" t="s">
        <v>1312</v>
      </c>
      <c r="M72" s="2">
        <v>0.9912766722841907</v>
      </c>
      <c r="N72">
        <v>2</v>
      </c>
      <c r="O72" t="s">
        <v>139</v>
      </c>
      <c r="P72" t="s">
        <v>157</v>
      </c>
      <c r="R72" s="2"/>
      <c r="T72">
        <v>0.99127799999999999</v>
      </c>
    </row>
    <row r="73" spans="1:20">
      <c r="A73">
        <v>4</v>
      </c>
      <c r="B73" t="s">
        <v>158</v>
      </c>
      <c r="C73" t="s">
        <v>15</v>
      </c>
      <c r="D73" t="s">
        <v>16</v>
      </c>
      <c r="E73" t="s">
        <v>17</v>
      </c>
      <c r="F73" t="s">
        <v>18</v>
      </c>
      <c r="G73" t="s">
        <v>19</v>
      </c>
      <c r="H73" t="s">
        <v>20</v>
      </c>
      <c r="I73" t="s">
        <v>21</v>
      </c>
      <c r="K73" t="s">
        <v>1311</v>
      </c>
      <c r="L73" t="s">
        <v>1312</v>
      </c>
      <c r="M73" s="2">
        <v>2.330697083664866E-2</v>
      </c>
      <c r="N73">
        <v>2</v>
      </c>
      <c r="O73" t="s">
        <v>139</v>
      </c>
      <c r="P73" t="s">
        <v>140</v>
      </c>
      <c r="R73" s="2"/>
      <c r="T73">
        <v>2.3307000000000001E-2</v>
      </c>
    </row>
    <row r="74" spans="1:20">
      <c r="A74">
        <v>5</v>
      </c>
      <c r="B74" t="s">
        <v>159</v>
      </c>
      <c r="C74" t="s">
        <v>15</v>
      </c>
      <c r="D74" t="s">
        <v>16</v>
      </c>
      <c r="E74" t="s">
        <v>17</v>
      </c>
      <c r="F74" t="s">
        <v>18</v>
      </c>
      <c r="G74" t="s">
        <v>19</v>
      </c>
      <c r="H74" t="s">
        <v>20</v>
      </c>
      <c r="I74" t="s">
        <v>21</v>
      </c>
      <c r="K74" t="s">
        <v>1311</v>
      </c>
      <c r="L74" t="s">
        <v>1312</v>
      </c>
      <c r="M74" s="2">
        <v>1.7085093875251429E-2</v>
      </c>
      <c r="N74">
        <v>2</v>
      </c>
      <c r="O74" t="s">
        <v>139</v>
      </c>
      <c r="P74" t="s">
        <v>140</v>
      </c>
      <c r="R74" s="2"/>
      <c r="T74">
        <v>1.7084999999999999E-2</v>
      </c>
    </row>
    <row r="75" spans="1:20">
      <c r="A75">
        <v>6</v>
      </c>
      <c r="B75" t="s">
        <v>160</v>
      </c>
      <c r="C75" t="s">
        <v>15</v>
      </c>
      <c r="D75" t="s">
        <v>16</v>
      </c>
      <c r="E75" t="s">
        <v>17</v>
      </c>
      <c r="F75" t="s">
        <v>18</v>
      </c>
      <c r="G75" t="s">
        <v>19</v>
      </c>
      <c r="H75" t="s">
        <v>20</v>
      </c>
      <c r="I75" t="s">
        <v>21</v>
      </c>
      <c r="K75" t="s">
        <v>1311</v>
      </c>
      <c r="L75" t="s">
        <v>1312</v>
      </c>
      <c r="M75" s="2">
        <v>4.0959291648339696E-2</v>
      </c>
      <c r="N75">
        <v>2</v>
      </c>
      <c r="O75" t="s">
        <v>139</v>
      </c>
      <c r="P75" t="s">
        <v>140</v>
      </c>
      <c r="R75" s="2"/>
      <c r="T75">
        <v>4.0959000000000002E-2</v>
      </c>
    </row>
    <row r="76" spans="1:20">
      <c r="A76">
        <v>7</v>
      </c>
      <c r="B76" t="s">
        <v>161</v>
      </c>
      <c r="C76" t="s">
        <v>15</v>
      </c>
      <c r="D76" t="s">
        <v>16</v>
      </c>
      <c r="E76" t="s">
        <v>17</v>
      </c>
      <c r="F76" t="s">
        <v>18</v>
      </c>
      <c r="G76" t="s">
        <v>19</v>
      </c>
      <c r="H76" t="s">
        <v>20</v>
      </c>
      <c r="I76" t="s">
        <v>21</v>
      </c>
      <c r="K76" t="s">
        <v>1311</v>
      </c>
      <c r="L76" t="s">
        <v>1312</v>
      </c>
      <c r="M76" s="2">
        <v>1.102706839376702E-2</v>
      </c>
      <c r="N76">
        <v>2</v>
      </c>
      <c r="O76" t="s">
        <v>139</v>
      </c>
      <c r="P76" t="s">
        <v>140</v>
      </c>
      <c r="R76" s="2"/>
      <c r="T76">
        <v>1.1027E-2</v>
      </c>
    </row>
    <row r="77" spans="1:20">
      <c r="A77">
        <v>8</v>
      </c>
      <c r="B77" t="s">
        <v>162</v>
      </c>
      <c r="C77" t="s">
        <v>15</v>
      </c>
      <c r="D77" t="s">
        <v>16</v>
      </c>
      <c r="E77" t="s">
        <v>17</v>
      </c>
      <c r="F77" t="s">
        <v>18</v>
      </c>
      <c r="G77" t="s">
        <v>19</v>
      </c>
      <c r="H77" t="s">
        <v>20</v>
      </c>
      <c r="I77" t="s">
        <v>21</v>
      </c>
      <c r="K77" t="s">
        <v>1311</v>
      </c>
      <c r="L77" t="s">
        <v>1312</v>
      </c>
      <c r="M77" s="2">
        <v>0.14447528849527799</v>
      </c>
      <c r="N77">
        <v>2</v>
      </c>
      <c r="O77" t="s">
        <v>139</v>
      </c>
      <c r="P77" t="s">
        <v>163</v>
      </c>
      <c r="R77" s="2"/>
      <c r="T77">
        <v>0.14447499999999999</v>
      </c>
    </row>
    <row r="78" spans="1:20">
      <c r="A78">
        <v>9</v>
      </c>
      <c r="B78" t="s">
        <v>164</v>
      </c>
      <c r="C78" t="s">
        <v>15</v>
      </c>
      <c r="D78" t="s">
        <v>16</v>
      </c>
      <c r="E78" t="s">
        <v>17</v>
      </c>
      <c r="F78" t="s">
        <v>18</v>
      </c>
      <c r="G78" t="s">
        <v>19</v>
      </c>
      <c r="H78" t="s">
        <v>20</v>
      </c>
      <c r="I78" t="s">
        <v>21</v>
      </c>
      <c r="K78" t="s">
        <v>1311</v>
      </c>
      <c r="L78" t="s">
        <v>1312</v>
      </c>
      <c r="M78" s="2">
        <v>3.3734264837429508E-2</v>
      </c>
      <c r="N78">
        <v>2</v>
      </c>
      <c r="O78" t="s">
        <v>139</v>
      </c>
      <c r="P78" t="s">
        <v>140</v>
      </c>
      <c r="R78" s="2"/>
      <c r="T78">
        <v>3.3734E-2</v>
      </c>
    </row>
    <row r="79" spans="1:20">
      <c r="A79">
        <v>10</v>
      </c>
      <c r="B79" t="s">
        <v>165</v>
      </c>
      <c r="C79" t="s">
        <v>15</v>
      </c>
      <c r="D79" t="s">
        <v>16</v>
      </c>
      <c r="E79" t="s">
        <v>17</v>
      </c>
      <c r="F79" t="s">
        <v>18</v>
      </c>
      <c r="G79" t="s">
        <v>19</v>
      </c>
      <c r="H79" t="s">
        <v>20</v>
      </c>
      <c r="I79" t="s">
        <v>21</v>
      </c>
      <c r="K79" t="s">
        <v>1311</v>
      </c>
      <c r="L79" t="s">
        <v>1312</v>
      </c>
      <c r="M79" s="2">
        <v>0.35424496844467068</v>
      </c>
      <c r="N79">
        <v>2</v>
      </c>
      <c r="O79" t="s">
        <v>139</v>
      </c>
      <c r="P79" t="s">
        <v>140</v>
      </c>
      <c r="R79" s="2"/>
      <c r="T79">
        <v>0.35424499999999998</v>
      </c>
    </row>
    <row r="80" spans="1:20">
      <c r="A80">
        <v>125</v>
      </c>
      <c r="B80" t="s">
        <v>166</v>
      </c>
      <c r="C80" t="s">
        <v>15</v>
      </c>
      <c r="D80" t="s">
        <v>16</v>
      </c>
      <c r="E80" t="s">
        <v>17</v>
      </c>
      <c r="F80" t="s">
        <v>18</v>
      </c>
      <c r="G80" t="s">
        <v>19</v>
      </c>
      <c r="H80" t="s">
        <v>20</v>
      </c>
      <c r="I80" t="s">
        <v>21</v>
      </c>
      <c r="K80" t="s">
        <v>1311</v>
      </c>
      <c r="L80" t="s">
        <v>1312</v>
      </c>
      <c r="M80" s="2">
        <v>0.3771776416777452</v>
      </c>
      <c r="N80">
        <v>2</v>
      </c>
      <c r="O80" t="s">
        <v>126</v>
      </c>
      <c r="P80" t="s">
        <v>167</v>
      </c>
      <c r="R80" s="2"/>
      <c r="T80">
        <v>0.37717800000000001</v>
      </c>
    </row>
    <row r="81" spans="1:20">
      <c r="A81">
        <v>126</v>
      </c>
      <c r="B81" t="s">
        <v>168</v>
      </c>
      <c r="C81" t="s">
        <v>15</v>
      </c>
      <c r="D81" t="s">
        <v>16</v>
      </c>
      <c r="E81" t="s">
        <v>17</v>
      </c>
      <c r="F81" t="s">
        <v>18</v>
      </c>
      <c r="G81" t="s">
        <v>19</v>
      </c>
      <c r="H81" t="s">
        <v>20</v>
      </c>
      <c r="I81" t="s">
        <v>21</v>
      </c>
      <c r="K81" t="s">
        <v>1311</v>
      </c>
      <c r="L81" t="s">
        <v>1312</v>
      </c>
      <c r="M81" s="2">
        <v>1.5049378777620179E-2</v>
      </c>
      <c r="N81">
        <v>2</v>
      </c>
      <c r="O81" t="s">
        <v>126</v>
      </c>
      <c r="P81" t="s">
        <v>167</v>
      </c>
      <c r="R81" s="2"/>
      <c r="T81">
        <v>1.5049E-2</v>
      </c>
    </row>
    <row r="82" spans="1:20">
      <c r="A82">
        <v>127</v>
      </c>
      <c r="B82" t="s">
        <v>169</v>
      </c>
      <c r="C82" t="s">
        <v>15</v>
      </c>
      <c r="D82" t="s">
        <v>16</v>
      </c>
      <c r="E82" t="s">
        <v>17</v>
      </c>
      <c r="F82" t="s">
        <v>18</v>
      </c>
      <c r="G82" t="s">
        <v>19</v>
      </c>
      <c r="H82" t="s">
        <v>20</v>
      </c>
      <c r="I82" t="s">
        <v>21</v>
      </c>
      <c r="K82" t="s">
        <v>1311</v>
      </c>
      <c r="L82" t="s">
        <v>1312</v>
      </c>
      <c r="M82" s="2">
        <v>6.3336137153249678E-3</v>
      </c>
      <c r="N82">
        <v>2</v>
      </c>
      <c r="O82" t="s">
        <v>126</v>
      </c>
      <c r="P82" t="s">
        <v>167</v>
      </c>
      <c r="R82" s="2"/>
      <c r="T82">
        <v>6.3340000000000002E-3</v>
      </c>
    </row>
    <row r="83" spans="1:20">
      <c r="A83">
        <v>128</v>
      </c>
      <c r="B83" t="s">
        <v>170</v>
      </c>
      <c r="C83" t="s">
        <v>15</v>
      </c>
      <c r="D83" t="s">
        <v>16</v>
      </c>
      <c r="E83" t="s">
        <v>17</v>
      </c>
      <c r="F83" t="s">
        <v>18</v>
      </c>
      <c r="G83" t="s">
        <v>19</v>
      </c>
      <c r="H83" t="s">
        <v>20</v>
      </c>
      <c r="I83" t="s">
        <v>21</v>
      </c>
      <c r="K83" t="s">
        <v>1311</v>
      </c>
      <c r="L83" t="s">
        <v>1312</v>
      </c>
      <c r="M83" s="2">
        <v>1.1984871480604715E-2</v>
      </c>
      <c r="N83">
        <v>2</v>
      </c>
      <c r="O83" t="s">
        <v>126</v>
      </c>
      <c r="P83" t="s">
        <v>167</v>
      </c>
      <c r="R83" s="2"/>
      <c r="T83">
        <v>1.1985000000000001E-2</v>
      </c>
    </row>
    <row r="84" spans="1:20">
      <c r="A84">
        <v>129</v>
      </c>
      <c r="B84" t="s">
        <v>171</v>
      </c>
      <c r="C84" t="s">
        <v>15</v>
      </c>
      <c r="D84" t="s">
        <v>16</v>
      </c>
      <c r="E84" t="s">
        <v>17</v>
      </c>
      <c r="F84" t="s">
        <v>18</v>
      </c>
      <c r="G84" t="s">
        <v>19</v>
      </c>
      <c r="H84" t="s">
        <v>20</v>
      </c>
      <c r="I84" t="s">
        <v>21</v>
      </c>
      <c r="K84" t="s">
        <v>1311</v>
      </c>
      <c r="L84" t="s">
        <v>1312</v>
      </c>
      <c r="M84" s="2">
        <v>1.4358401822647682E-2</v>
      </c>
      <c r="N84">
        <v>2</v>
      </c>
      <c r="O84" t="s">
        <v>126</v>
      </c>
      <c r="P84" t="s">
        <v>167</v>
      </c>
      <c r="R84" s="2"/>
      <c r="T84">
        <v>1.4357999999999999E-2</v>
      </c>
    </row>
    <row r="85" spans="1:20">
      <c r="A85">
        <v>130</v>
      </c>
      <c r="B85" t="s">
        <v>172</v>
      </c>
      <c r="C85" t="s">
        <v>15</v>
      </c>
      <c r="D85" t="s">
        <v>16</v>
      </c>
      <c r="E85" t="s">
        <v>17</v>
      </c>
      <c r="F85" t="s">
        <v>18</v>
      </c>
      <c r="G85" t="s">
        <v>19</v>
      </c>
      <c r="H85" t="s">
        <v>20</v>
      </c>
      <c r="I85" t="s">
        <v>21</v>
      </c>
      <c r="K85" t="s">
        <v>1311</v>
      </c>
      <c r="L85" t="s">
        <v>1312</v>
      </c>
      <c r="M85" s="2">
        <v>4.0764444532304057E-3</v>
      </c>
      <c r="N85">
        <v>2</v>
      </c>
      <c r="O85" t="s">
        <v>126</v>
      </c>
      <c r="P85" t="s">
        <v>167</v>
      </c>
      <c r="R85" s="2"/>
      <c r="T85">
        <v>4.0759999999999998E-3</v>
      </c>
    </row>
    <row r="86" spans="1:20">
      <c r="A86">
        <v>131</v>
      </c>
      <c r="B86" t="s">
        <v>173</v>
      </c>
      <c r="C86" t="s">
        <v>15</v>
      </c>
      <c r="D86" t="s">
        <v>16</v>
      </c>
      <c r="E86" t="s">
        <v>17</v>
      </c>
      <c r="F86" t="s">
        <v>18</v>
      </c>
      <c r="G86" t="s">
        <v>19</v>
      </c>
      <c r="H86" t="s">
        <v>20</v>
      </c>
      <c r="I86" t="s">
        <v>21</v>
      </c>
      <c r="K86" t="s">
        <v>1311</v>
      </c>
      <c r="L86" t="s">
        <v>1312</v>
      </c>
      <c r="M86" s="2">
        <v>8.0331837523413205E-3</v>
      </c>
      <c r="N86">
        <v>2</v>
      </c>
      <c r="O86" t="s">
        <v>126</v>
      </c>
      <c r="P86" t="s">
        <v>167</v>
      </c>
      <c r="R86" s="2"/>
      <c r="T86">
        <v>8.0330000000000002E-3</v>
      </c>
    </row>
    <row r="87" spans="1:20">
      <c r="A87">
        <v>137</v>
      </c>
      <c r="B87" t="s">
        <v>175</v>
      </c>
      <c r="C87" t="s">
        <v>15</v>
      </c>
      <c r="D87" t="s">
        <v>16</v>
      </c>
      <c r="E87" t="s">
        <v>17</v>
      </c>
      <c r="F87" t="s">
        <v>18</v>
      </c>
      <c r="G87" t="s">
        <v>19</v>
      </c>
      <c r="H87" t="s">
        <v>20</v>
      </c>
      <c r="I87" t="s">
        <v>21</v>
      </c>
      <c r="K87" s="6" t="s">
        <v>1775</v>
      </c>
      <c r="L87" s="6" t="s">
        <v>3274</v>
      </c>
      <c r="M87" s="2">
        <v>0.43574169528968137</v>
      </c>
      <c r="N87">
        <v>2</v>
      </c>
      <c r="O87" t="s">
        <v>126</v>
      </c>
      <c r="P87" t="s">
        <v>22</v>
      </c>
      <c r="R87" s="2"/>
      <c r="T87">
        <v>0.43574200000000002</v>
      </c>
    </row>
    <row r="88" spans="1:20">
      <c r="A88">
        <v>138</v>
      </c>
      <c r="B88" t="s">
        <v>176</v>
      </c>
      <c r="C88" t="s">
        <v>15</v>
      </c>
      <c r="D88" t="s">
        <v>16</v>
      </c>
      <c r="E88" t="s">
        <v>17</v>
      </c>
      <c r="F88" t="s">
        <v>18</v>
      </c>
      <c r="G88" t="s">
        <v>19</v>
      </c>
      <c r="H88" t="s">
        <v>20</v>
      </c>
      <c r="I88" t="s">
        <v>21</v>
      </c>
      <c r="K88" s="6" t="s">
        <v>1775</v>
      </c>
      <c r="L88" s="6" t="s">
        <v>3274</v>
      </c>
      <c r="M88" s="2">
        <v>0.306219150897239</v>
      </c>
      <c r="N88">
        <v>2</v>
      </c>
      <c r="O88" t="s">
        <v>126</v>
      </c>
      <c r="P88" t="s">
        <v>140</v>
      </c>
      <c r="Q88" s="2">
        <f>SUM(M16:M88)</f>
        <v>152.95664845065056</v>
      </c>
      <c r="R88" s="2"/>
      <c r="T88">
        <v>0.30621900000000002</v>
      </c>
    </row>
    <row r="89" spans="1:20">
      <c r="A89">
        <v>122</v>
      </c>
      <c r="B89" t="s">
        <v>138</v>
      </c>
      <c r="C89" t="s">
        <v>15</v>
      </c>
      <c r="D89" t="s">
        <v>16</v>
      </c>
      <c r="E89" t="s">
        <v>17</v>
      </c>
      <c r="F89" t="s">
        <v>18</v>
      </c>
      <c r="G89" t="s">
        <v>19</v>
      </c>
      <c r="H89" t="s">
        <v>20</v>
      </c>
      <c r="I89" t="s">
        <v>21</v>
      </c>
      <c r="K89" s="6" t="s">
        <v>23</v>
      </c>
      <c r="L89" s="6" t="s">
        <v>24</v>
      </c>
      <c r="M89" s="2">
        <v>0.33886862110376931</v>
      </c>
      <c r="N89">
        <v>4</v>
      </c>
      <c r="O89" t="s">
        <v>25</v>
      </c>
      <c r="P89" t="s">
        <v>140</v>
      </c>
      <c r="R89" s="2"/>
      <c r="T89">
        <v>0.33886899999999998</v>
      </c>
    </row>
    <row r="90" spans="1:20">
      <c r="A90">
        <v>132</v>
      </c>
      <c r="B90" t="s">
        <v>149</v>
      </c>
      <c r="C90" t="s">
        <v>15</v>
      </c>
      <c r="D90" t="s">
        <v>16</v>
      </c>
      <c r="E90" t="s">
        <v>17</v>
      </c>
      <c r="F90" t="s">
        <v>18</v>
      </c>
      <c r="G90" t="s">
        <v>19</v>
      </c>
      <c r="H90" t="s">
        <v>20</v>
      </c>
      <c r="I90" t="s">
        <v>21</v>
      </c>
      <c r="K90" s="6" t="s">
        <v>23</v>
      </c>
      <c r="L90" s="6" t="s">
        <v>24</v>
      </c>
      <c r="M90" s="2">
        <v>0.21766355520082237</v>
      </c>
      <c r="N90">
        <v>4</v>
      </c>
      <c r="O90" t="s">
        <v>25</v>
      </c>
      <c r="P90" t="s">
        <v>140</v>
      </c>
      <c r="R90" s="2"/>
      <c r="T90">
        <v>0.217664</v>
      </c>
    </row>
    <row r="91" spans="1:20">
      <c r="A91">
        <v>23</v>
      </c>
      <c r="B91" t="s">
        <v>14</v>
      </c>
      <c r="C91" t="s">
        <v>15</v>
      </c>
      <c r="D91" t="s">
        <v>16</v>
      </c>
      <c r="E91" t="s">
        <v>17</v>
      </c>
      <c r="F91" t="s">
        <v>18</v>
      </c>
      <c r="G91" t="s">
        <v>19</v>
      </c>
      <c r="H91" t="s">
        <v>20</v>
      </c>
      <c r="I91" t="s">
        <v>21</v>
      </c>
      <c r="K91" t="s">
        <v>23</v>
      </c>
      <c r="L91" t="s">
        <v>24</v>
      </c>
      <c r="M91" s="2">
        <v>0.71693535704224998</v>
      </c>
      <c r="N91">
        <v>4</v>
      </c>
      <c r="O91" t="s">
        <v>25</v>
      </c>
      <c r="P91" t="s">
        <v>22</v>
      </c>
      <c r="R91" s="2"/>
      <c r="T91">
        <v>0.71693600000000002</v>
      </c>
    </row>
    <row r="92" spans="1:20">
      <c r="A92">
        <v>19</v>
      </c>
      <c r="B92" t="s">
        <v>27</v>
      </c>
      <c r="C92" t="s">
        <v>15</v>
      </c>
      <c r="D92" t="s">
        <v>16</v>
      </c>
      <c r="E92" t="s">
        <v>17</v>
      </c>
      <c r="F92" t="s">
        <v>18</v>
      </c>
      <c r="G92" t="s">
        <v>19</v>
      </c>
      <c r="H92" t="s">
        <v>20</v>
      </c>
      <c r="I92" t="s">
        <v>21</v>
      </c>
      <c r="K92" t="s">
        <v>23</v>
      </c>
      <c r="L92" t="s">
        <v>24</v>
      </c>
      <c r="M92" s="2">
        <v>3.1906086153215085</v>
      </c>
      <c r="N92">
        <v>4</v>
      </c>
      <c r="O92" t="s">
        <v>25</v>
      </c>
      <c r="P92" t="s">
        <v>29</v>
      </c>
      <c r="R92" s="2"/>
      <c r="T92">
        <v>3.1906110000000001</v>
      </c>
    </row>
    <row r="93" spans="1:20">
      <c r="A93">
        <v>27</v>
      </c>
      <c r="B93" t="s">
        <v>31</v>
      </c>
      <c r="C93" t="s">
        <v>15</v>
      </c>
      <c r="D93" t="s">
        <v>16</v>
      </c>
      <c r="E93" t="s">
        <v>17</v>
      </c>
      <c r="F93" t="s">
        <v>18</v>
      </c>
      <c r="G93" t="s">
        <v>19</v>
      </c>
      <c r="H93" t="s">
        <v>20</v>
      </c>
      <c r="I93" t="s">
        <v>21</v>
      </c>
      <c r="K93" t="s">
        <v>23</v>
      </c>
      <c r="L93" t="s">
        <v>24</v>
      </c>
      <c r="M93" s="2">
        <v>0.31838200506071368</v>
      </c>
      <c r="N93">
        <v>4</v>
      </c>
      <c r="O93" t="s">
        <v>25</v>
      </c>
      <c r="P93" t="s">
        <v>22</v>
      </c>
      <c r="R93" s="2"/>
      <c r="T93">
        <v>0.318382</v>
      </c>
    </row>
    <row r="94" spans="1:20">
      <c r="A94">
        <v>28</v>
      </c>
      <c r="B94" t="s">
        <v>32</v>
      </c>
      <c r="C94" t="s">
        <v>15</v>
      </c>
      <c r="D94" t="s">
        <v>16</v>
      </c>
      <c r="E94" t="s">
        <v>17</v>
      </c>
      <c r="F94" t="s">
        <v>18</v>
      </c>
      <c r="G94" t="s">
        <v>19</v>
      </c>
      <c r="H94" t="s">
        <v>20</v>
      </c>
      <c r="I94" t="s">
        <v>21</v>
      </c>
      <c r="K94" t="s">
        <v>23</v>
      </c>
      <c r="L94" t="s">
        <v>24</v>
      </c>
      <c r="M94" s="2">
        <v>1.5686759598800055</v>
      </c>
      <c r="N94">
        <v>4</v>
      </c>
      <c r="O94" t="s">
        <v>25</v>
      </c>
      <c r="P94" t="s">
        <v>22</v>
      </c>
      <c r="R94" s="2"/>
      <c r="T94">
        <v>1.5686770000000001</v>
      </c>
    </row>
    <row r="95" spans="1:20">
      <c r="A95">
        <v>30</v>
      </c>
      <c r="B95" t="s">
        <v>33</v>
      </c>
      <c r="C95" t="s">
        <v>15</v>
      </c>
      <c r="D95" t="s">
        <v>16</v>
      </c>
      <c r="E95" t="s">
        <v>17</v>
      </c>
      <c r="F95" t="s">
        <v>18</v>
      </c>
      <c r="G95" t="s">
        <v>19</v>
      </c>
      <c r="H95" t="s">
        <v>20</v>
      </c>
      <c r="I95" t="s">
        <v>21</v>
      </c>
      <c r="K95" t="s">
        <v>23</v>
      </c>
      <c r="L95" t="s">
        <v>24</v>
      </c>
      <c r="M95" s="2">
        <v>1.8582999550268602</v>
      </c>
      <c r="N95">
        <v>4</v>
      </c>
      <c r="O95" t="s">
        <v>25</v>
      </c>
      <c r="P95" t="s">
        <v>22</v>
      </c>
      <c r="R95" s="2"/>
      <c r="T95">
        <v>1.8583019999999999</v>
      </c>
    </row>
    <row r="96" spans="1:20">
      <c r="A96">
        <v>32</v>
      </c>
      <c r="B96" t="s">
        <v>34</v>
      </c>
      <c r="C96" t="s">
        <v>15</v>
      </c>
      <c r="D96" t="s">
        <v>16</v>
      </c>
      <c r="E96" t="s">
        <v>17</v>
      </c>
      <c r="F96" t="s">
        <v>18</v>
      </c>
      <c r="G96" t="s">
        <v>19</v>
      </c>
      <c r="H96" t="s">
        <v>20</v>
      </c>
      <c r="I96" t="s">
        <v>21</v>
      </c>
      <c r="K96" t="s">
        <v>23</v>
      </c>
      <c r="L96" t="s">
        <v>24</v>
      </c>
      <c r="M96" s="2">
        <v>0.97907103013200347</v>
      </c>
      <c r="N96">
        <v>4</v>
      </c>
      <c r="O96" t="s">
        <v>25</v>
      </c>
      <c r="P96" t="s">
        <v>22</v>
      </c>
      <c r="R96" s="2"/>
      <c r="T96">
        <v>0.97907200000000005</v>
      </c>
    </row>
    <row r="97" spans="1:20">
      <c r="A97">
        <v>34</v>
      </c>
      <c r="B97" t="s">
        <v>35</v>
      </c>
      <c r="C97" t="s">
        <v>15</v>
      </c>
      <c r="D97" t="s">
        <v>16</v>
      </c>
      <c r="E97" t="s">
        <v>17</v>
      </c>
      <c r="F97" t="s">
        <v>18</v>
      </c>
      <c r="G97" t="s">
        <v>19</v>
      </c>
      <c r="H97" t="s">
        <v>20</v>
      </c>
      <c r="I97" t="s">
        <v>21</v>
      </c>
      <c r="K97" t="s">
        <v>23</v>
      </c>
      <c r="L97" t="s">
        <v>24</v>
      </c>
      <c r="M97" s="2">
        <v>1.9187520336754915</v>
      </c>
      <c r="N97">
        <v>4</v>
      </c>
      <c r="O97" t="s">
        <v>25</v>
      </c>
      <c r="P97" t="s">
        <v>22</v>
      </c>
      <c r="R97" s="2"/>
      <c r="T97">
        <v>1.9187540000000001</v>
      </c>
    </row>
    <row r="98" spans="1:20">
      <c r="A98">
        <v>39</v>
      </c>
      <c r="B98" t="s">
        <v>36</v>
      </c>
      <c r="C98" t="s">
        <v>15</v>
      </c>
      <c r="D98" t="s">
        <v>16</v>
      </c>
      <c r="E98" t="s">
        <v>17</v>
      </c>
      <c r="F98" t="s">
        <v>18</v>
      </c>
      <c r="G98" t="s">
        <v>19</v>
      </c>
      <c r="H98" t="s">
        <v>20</v>
      </c>
      <c r="I98" t="s">
        <v>21</v>
      </c>
      <c r="K98" t="s">
        <v>23</v>
      </c>
      <c r="L98" t="s">
        <v>24</v>
      </c>
      <c r="M98" s="2">
        <v>1.0060569320411381</v>
      </c>
      <c r="N98">
        <v>4</v>
      </c>
      <c r="O98" t="s">
        <v>25</v>
      </c>
      <c r="P98" t="s">
        <v>22</v>
      </c>
      <c r="R98" s="2"/>
      <c r="T98">
        <v>1.0060579999999999</v>
      </c>
    </row>
    <row r="99" spans="1:20">
      <c r="A99">
        <v>41</v>
      </c>
      <c r="B99" t="s">
        <v>37</v>
      </c>
      <c r="C99" t="s">
        <v>15</v>
      </c>
      <c r="D99" t="s">
        <v>16</v>
      </c>
      <c r="E99" t="s">
        <v>17</v>
      </c>
      <c r="F99" t="s">
        <v>18</v>
      </c>
      <c r="G99" t="s">
        <v>19</v>
      </c>
      <c r="H99" t="s">
        <v>20</v>
      </c>
      <c r="I99" t="s">
        <v>21</v>
      </c>
      <c r="K99" t="s">
        <v>23</v>
      </c>
      <c r="L99" t="s">
        <v>24</v>
      </c>
      <c r="M99" s="2">
        <v>0.88796887117419432</v>
      </c>
      <c r="N99">
        <v>4</v>
      </c>
      <c r="O99" t="s">
        <v>25</v>
      </c>
      <c r="P99" t="s">
        <v>22</v>
      </c>
      <c r="R99" s="2"/>
      <c r="T99">
        <v>0.88797000000000004</v>
      </c>
    </row>
    <row r="100" spans="1:20">
      <c r="A100">
        <v>45</v>
      </c>
      <c r="B100" t="s">
        <v>38</v>
      </c>
      <c r="C100" t="s">
        <v>15</v>
      </c>
      <c r="D100" t="s">
        <v>16</v>
      </c>
      <c r="E100" t="s">
        <v>17</v>
      </c>
      <c r="F100" t="s">
        <v>18</v>
      </c>
      <c r="G100" t="s">
        <v>19</v>
      </c>
      <c r="H100" t="s">
        <v>20</v>
      </c>
      <c r="I100" t="s">
        <v>21</v>
      </c>
      <c r="K100" t="s">
        <v>23</v>
      </c>
      <c r="L100" t="s">
        <v>24</v>
      </c>
      <c r="M100" s="2">
        <v>0.48405123923239252</v>
      </c>
      <c r="N100">
        <v>4</v>
      </c>
      <c r="O100" t="s">
        <v>25</v>
      </c>
      <c r="P100" t="s">
        <v>22</v>
      </c>
      <c r="R100" s="2"/>
      <c r="T100">
        <v>0.48405199999999998</v>
      </c>
    </row>
    <row r="101" spans="1:20">
      <c r="A101">
        <v>48</v>
      </c>
      <c r="B101" t="s">
        <v>39</v>
      </c>
      <c r="C101" t="s">
        <v>15</v>
      </c>
      <c r="D101" t="s">
        <v>16</v>
      </c>
      <c r="E101" t="s">
        <v>17</v>
      </c>
      <c r="F101" t="s">
        <v>18</v>
      </c>
      <c r="G101" t="s">
        <v>19</v>
      </c>
      <c r="H101" t="s">
        <v>20</v>
      </c>
      <c r="I101" t="s">
        <v>21</v>
      </c>
      <c r="K101" t="s">
        <v>23</v>
      </c>
      <c r="L101" t="s">
        <v>24</v>
      </c>
      <c r="M101" s="2">
        <v>1.85423536470251</v>
      </c>
      <c r="N101">
        <v>4</v>
      </c>
      <c r="O101" t="s">
        <v>25</v>
      </c>
      <c r="P101" t="s">
        <v>22</v>
      </c>
      <c r="R101" s="2"/>
      <c r="T101">
        <v>1.8542369999999999</v>
      </c>
    </row>
    <row r="102" spans="1:20">
      <c r="A102">
        <v>63</v>
      </c>
      <c r="B102" t="s">
        <v>40</v>
      </c>
      <c r="C102" t="s">
        <v>15</v>
      </c>
      <c r="D102" t="s">
        <v>16</v>
      </c>
      <c r="E102" t="s">
        <v>17</v>
      </c>
      <c r="F102" t="s">
        <v>18</v>
      </c>
      <c r="G102" t="s">
        <v>19</v>
      </c>
      <c r="H102" t="s">
        <v>20</v>
      </c>
      <c r="I102" t="s">
        <v>21</v>
      </c>
      <c r="K102" t="s">
        <v>23</v>
      </c>
      <c r="L102" t="s">
        <v>24</v>
      </c>
      <c r="M102" s="2">
        <v>2.2146526894925942</v>
      </c>
      <c r="N102">
        <v>4</v>
      </c>
      <c r="O102" t="s">
        <v>25</v>
      </c>
      <c r="P102" t="s">
        <v>22</v>
      </c>
      <c r="R102" s="2"/>
      <c r="T102">
        <v>2.214655</v>
      </c>
    </row>
    <row r="103" spans="1:20">
      <c r="A103">
        <v>66</v>
      </c>
      <c r="B103" t="s">
        <v>41</v>
      </c>
      <c r="C103" t="s">
        <v>15</v>
      </c>
      <c r="D103" t="s">
        <v>16</v>
      </c>
      <c r="E103" t="s">
        <v>17</v>
      </c>
      <c r="F103" t="s">
        <v>18</v>
      </c>
      <c r="G103" t="s">
        <v>19</v>
      </c>
      <c r="H103" t="s">
        <v>20</v>
      </c>
      <c r="I103" t="s">
        <v>21</v>
      </c>
      <c r="K103" t="s">
        <v>23</v>
      </c>
      <c r="L103" t="s">
        <v>24</v>
      </c>
      <c r="M103" s="2">
        <v>5.0225941735073611</v>
      </c>
      <c r="N103">
        <v>4</v>
      </c>
      <c r="O103" t="s">
        <v>25</v>
      </c>
      <c r="P103" t="s">
        <v>22</v>
      </c>
      <c r="R103" s="2"/>
      <c r="T103">
        <v>5.0225989999999996</v>
      </c>
    </row>
    <row r="104" spans="1:20">
      <c r="A104">
        <v>69</v>
      </c>
      <c r="B104" t="s">
        <v>42</v>
      </c>
      <c r="C104" t="s">
        <v>15</v>
      </c>
      <c r="D104" t="s">
        <v>16</v>
      </c>
      <c r="E104" t="s">
        <v>17</v>
      </c>
      <c r="F104" t="s">
        <v>18</v>
      </c>
      <c r="G104" t="s">
        <v>19</v>
      </c>
      <c r="H104" t="s">
        <v>20</v>
      </c>
      <c r="I104" t="s">
        <v>21</v>
      </c>
      <c r="K104" t="s">
        <v>23</v>
      </c>
      <c r="L104" t="s">
        <v>24</v>
      </c>
      <c r="M104" s="2">
        <v>0.76383406245830099</v>
      </c>
      <c r="N104">
        <v>4</v>
      </c>
      <c r="O104" t="s">
        <v>25</v>
      </c>
      <c r="P104" t="s">
        <v>22</v>
      </c>
      <c r="R104" s="2"/>
      <c r="T104">
        <v>0.76383500000000004</v>
      </c>
    </row>
    <row r="105" spans="1:20">
      <c r="A105">
        <v>88</v>
      </c>
      <c r="B105" t="s">
        <v>43</v>
      </c>
      <c r="C105" t="s">
        <v>15</v>
      </c>
      <c r="D105" t="s">
        <v>16</v>
      </c>
      <c r="E105" t="s">
        <v>17</v>
      </c>
      <c r="F105" t="s">
        <v>18</v>
      </c>
      <c r="G105" t="s">
        <v>19</v>
      </c>
      <c r="H105" t="s">
        <v>20</v>
      </c>
      <c r="I105" t="s">
        <v>21</v>
      </c>
      <c r="K105" t="s">
        <v>23</v>
      </c>
      <c r="L105" t="s">
        <v>24</v>
      </c>
      <c r="M105" s="2">
        <v>3.1631589007279719</v>
      </c>
      <c r="N105">
        <v>4</v>
      </c>
      <c r="O105" t="s">
        <v>25</v>
      </c>
      <c r="P105" t="s">
        <v>44</v>
      </c>
      <c r="R105" s="2"/>
      <c r="T105">
        <v>2.9451969999999998</v>
      </c>
    </row>
    <row r="106" spans="1:20">
      <c r="A106">
        <v>95</v>
      </c>
      <c r="B106" t="s">
        <v>45</v>
      </c>
      <c r="C106" t="s">
        <v>15</v>
      </c>
      <c r="D106" t="s">
        <v>16</v>
      </c>
      <c r="E106" t="s">
        <v>17</v>
      </c>
      <c r="F106" t="s">
        <v>18</v>
      </c>
      <c r="G106" t="s">
        <v>19</v>
      </c>
      <c r="H106" t="s">
        <v>20</v>
      </c>
      <c r="I106" t="s">
        <v>21</v>
      </c>
      <c r="K106" t="s">
        <v>23</v>
      </c>
      <c r="L106" t="s">
        <v>24</v>
      </c>
      <c r="M106" s="2">
        <v>7.2820469351546624</v>
      </c>
      <c r="N106">
        <v>4</v>
      </c>
      <c r="O106" t="s">
        <v>25</v>
      </c>
      <c r="P106" t="s">
        <v>22</v>
      </c>
      <c r="R106" s="2"/>
      <c r="T106">
        <v>7.2820530000000003</v>
      </c>
    </row>
    <row r="107" spans="1:20">
      <c r="A107">
        <v>96</v>
      </c>
      <c r="B107" t="s">
        <v>46</v>
      </c>
      <c r="C107" t="s">
        <v>15</v>
      </c>
      <c r="D107" t="s">
        <v>16</v>
      </c>
      <c r="E107" t="s">
        <v>17</v>
      </c>
      <c r="F107" t="s">
        <v>18</v>
      </c>
      <c r="G107" t="s">
        <v>19</v>
      </c>
      <c r="H107" t="s">
        <v>20</v>
      </c>
      <c r="I107" t="s">
        <v>21</v>
      </c>
      <c r="K107" t="s">
        <v>23</v>
      </c>
      <c r="L107" t="s">
        <v>24</v>
      </c>
      <c r="M107" s="2">
        <v>3.6705915139144913</v>
      </c>
      <c r="N107">
        <v>4</v>
      </c>
      <c r="O107" t="s">
        <v>25</v>
      </c>
      <c r="P107" t="s">
        <v>22</v>
      </c>
      <c r="R107" s="2"/>
      <c r="T107">
        <v>3.6705950000000001</v>
      </c>
    </row>
    <row r="108" spans="1:20">
      <c r="A108">
        <v>97</v>
      </c>
      <c r="B108" t="s">
        <v>47</v>
      </c>
      <c r="C108" t="s">
        <v>15</v>
      </c>
      <c r="D108" t="s">
        <v>16</v>
      </c>
      <c r="E108" t="s">
        <v>17</v>
      </c>
      <c r="F108" t="s">
        <v>18</v>
      </c>
      <c r="G108" t="s">
        <v>19</v>
      </c>
      <c r="H108" t="s">
        <v>20</v>
      </c>
      <c r="I108" t="s">
        <v>21</v>
      </c>
      <c r="K108" t="s">
        <v>23</v>
      </c>
      <c r="L108" t="s">
        <v>24</v>
      </c>
      <c r="M108" s="2">
        <v>8.7661295382098707</v>
      </c>
      <c r="N108">
        <v>4</v>
      </c>
      <c r="O108" t="s">
        <v>25</v>
      </c>
      <c r="P108" t="s">
        <v>22</v>
      </c>
      <c r="R108" s="2"/>
      <c r="T108">
        <v>8.7661370000000005</v>
      </c>
    </row>
    <row r="109" spans="1:20">
      <c r="A109">
        <v>99</v>
      </c>
      <c r="B109" t="s">
        <v>48</v>
      </c>
      <c r="C109" t="s">
        <v>15</v>
      </c>
      <c r="D109" t="s">
        <v>16</v>
      </c>
      <c r="E109" t="s">
        <v>17</v>
      </c>
      <c r="F109" t="s">
        <v>18</v>
      </c>
      <c r="G109" t="s">
        <v>19</v>
      </c>
      <c r="H109" t="s">
        <v>20</v>
      </c>
      <c r="I109" t="s">
        <v>21</v>
      </c>
      <c r="K109" t="s">
        <v>23</v>
      </c>
      <c r="L109" t="s">
        <v>24</v>
      </c>
      <c r="M109" s="2">
        <v>0.50105162817591908</v>
      </c>
      <c r="N109">
        <v>4</v>
      </c>
      <c r="O109" t="s">
        <v>25</v>
      </c>
      <c r="P109" t="s">
        <v>22</v>
      </c>
      <c r="R109" s="2"/>
      <c r="T109">
        <v>0.50105200000000005</v>
      </c>
    </row>
    <row r="110" spans="1:20">
      <c r="A110">
        <v>100</v>
      </c>
      <c r="B110" t="s">
        <v>49</v>
      </c>
      <c r="C110" t="s">
        <v>15</v>
      </c>
      <c r="D110" t="s">
        <v>16</v>
      </c>
      <c r="E110" t="s">
        <v>17</v>
      </c>
      <c r="F110" t="s">
        <v>18</v>
      </c>
      <c r="G110" t="s">
        <v>19</v>
      </c>
      <c r="H110" t="s">
        <v>20</v>
      </c>
      <c r="I110" t="s">
        <v>21</v>
      </c>
      <c r="K110" t="s">
        <v>23</v>
      </c>
      <c r="L110" t="s">
        <v>24</v>
      </c>
      <c r="M110" s="2">
        <v>7.0520632922809288</v>
      </c>
      <c r="N110">
        <v>4</v>
      </c>
      <c r="O110" t="s">
        <v>25</v>
      </c>
      <c r="P110" t="s">
        <v>22</v>
      </c>
      <c r="R110" s="2"/>
      <c r="T110">
        <v>7.0520699999999996</v>
      </c>
    </row>
    <row r="111" spans="1:20">
      <c r="A111">
        <v>103</v>
      </c>
      <c r="B111" t="s">
        <v>50</v>
      </c>
      <c r="C111" t="s">
        <v>15</v>
      </c>
      <c r="D111" t="s">
        <v>16</v>
      </c>
      <c r="E111" t="s">
        <v>17</v>
      </c>
      <c r="F111" t="s">
        <v>18</v>
      </c>
      <c r="G111" t="s">
        <v>19</v>
      </c>
      <c r="H111" t="s">
        <v>20</v>
      </c>
      <c r="I111" t="s">
        <v>21</v>
      </c>
      <c r="K111" t="s">
        <v>23</v>
      </c>
      <c r="L111" t="s">
        <v>24</v>
      </c>
      <c r="M111" s="2">
        <v>24.119850079320756</v>
      </c>
      <c r="N111">
        <v>4</v>
      </c>
      <c r="O111" t="s">
        <v>25</v>
      </c>
      <c r="P111" t="s">
        <v>22</v>
      </c>
      <c r="R111" s="2"/>
      <c r="T111">
        <v>24.119871</v>
      </c>
    </row>
    <row r="112" spans="1:20">
      <c r="A112">
        <v>106</v>
      </c>
      <c r="B112" t="s">
        <v>51</v>
      </c>
      <c r="C112" t="s">
        <v>15</v>
      </c>
      <c r="D112" t="s">
        <v>16</v>
      </c>
      <c r="E112" t="s">
        <v>17</v>
      </c>
      <c r="F112" t="s">
        <v>18</v>
      </c>
      <c r="G112" t="s">
        <v>19</v>
      </c>
      <c r="H112" t="s">
        <v>20</v>
      </c>
      <c r="I112" t="s">
        <v>21</v>
      </c>
      <c r="K112" t="s">
        <v>23</v>
      </c>
      <c r="L112" t="s">
        <v>24</v>
      </c>
      <c r="M112" s="2">
        <v>13.387673256549522</v>
      </c>
      <c r="N112">
        <v>4</v>
      </c>
      <c r="O112" t="s">
        <v>25</v>
      </c>
      <c r="P112" t="s">
        <v>52</v>
      </c>
      <c r="R112" s="2"/>
      <c r="T112">
        <v>13.387684999999999</v>
      </c>
    </row>
    <row r="113" spans="1:20">
      <c r="A113">
        <v>107</v>
      </c>
      <c r="B113" t="s">
        <v>53</v>
      </c>
      <c r="C113" t="s">
        <v>15</v>
      </c>
      <c r="D113" t="s">
        <v>16</v>
      </c>
      <c r="E113" t="s">
        <v>17</v>
      </c>
      <c r="F113" t="s">
        <v>18</v>
      </c>
      <c r="G113" t="s">
        <v>19</v>
      </c>
      <c r="H113" t="s">
        <v>20</v>
      </c>
      <c r="I113" t="s">
        <v>21</v>
      </c>
      <c r="K113" t="s">
        <v>23</v>
      </c>
      <c r="L113" t="s">
        <v>24</v>
      </c>
      <c r="M113" s="2">
        <v>5.7023940966576552</v>
      </c>
      <c r="N113">
        <v>4</v>
      </c>
      <c r="O113" t="s">
        <v>25</v>
      </c>
      <c r="P113" t="s">
        <v>52</v>
      </c>
      <c r="R113" s="2"/>
      <c r="T113">
        <v>5.7023989999999998</v>
      </c>
    </row>
    <row r="114" spans="1:20">
      <c r="A114">
        <v>108</v>
      </c>
      <c r="B114" t="s">
        <v>54</v>
      </c>
      <c r="C114" t="s">
        <v>15</v>
      </c>
      <c r="D114" t="s">
        <v>16</v>
      </c>
      <c r="E114" t="s">
        <v>17</v>
      </c>
      <c r="F114" t="s">
        <v>18</v>
      </c>
      <c r="G114" t="s">
        <v>19</v>
      </c>
      <c r="H114" t="s">
        <v>20</v>
      </c>
      <c r="I114" t="s">
        <v>21</v>
      </c>
      <c r="K114" t="s">
        <v>23</v>
      </c>
      <c r="L114" t="s">
        <v>24</v>
      </c>
      <c r="M114" s="2">
        <v>21.369124718670772</v>
      </c>
      <c r="N114">
        <v>4</v>
      </c>
      <c r="O114" t="s">
        <v>25</v>
      </c>
      <c r="P114" t="s">
        <v>52</v>
      </c>
      <c r="R114" s="2"/>
      <c r="T114">
        <v>21.369143999999999</v>
      </c>
    </row>
    <row r="115" spans="1:20">
      <c r="A115">
        <v>109</v>
      </c>
      <c r="B115" t="s">
        <v>55</v>
      </c>
      <c r="C115" t="s">
        <v>15</v>
      </c>
      <c r="D115" t="s">
        <v>16</v>
      </c>
      <c r="E115" t="s">
        <v>17</v>
      </c>
      <c r="F115" t="s">
        <v>18</v>
      </c>
      <c r="G115" t="s">
        <v>19</v>
      </c>
      <c r="H115" t="s">
        <v>20</v>
      </c>
      <c r="I115" t="s">
        <v>21</v>
      </c>
      <c r="K115" t="s">
        <v>23</v>
      </c>
      <c r="L115" t="s">
        <v>24</v>
      </c>
      <c r="M115" s="2">
        <v>2.2200881609445346</v>
      </c>
      <c r="N115">
        <v>4</v>
      </c>
      <c r="O115" t="s">
        <v>25</v>
      </c>
      <c r="P115" t="s">
        <v>52</v>
      </c>
      <c r="R115" s="2"/>
      <c r="T115">
        <v>2.2200899999999999</v>
      </c>
    </row>
    <row r="116" spans="1:20">
      <c r="A116">
        <v>110</v>
      </c>
      <c r="B116" t="s">
        <v>56</v>
      </c>
      <c r="C116" t="s">
        <v>15</v>
      </c>
      <c r="D116" t="s">
        <v>16</v>
      </c>
      <c r="E116" t="s">
        <v>17</v>
      </c>
      <c r="F116" t="s">
        <v>18</v>
      </c>
      <c r="G116" t="s">
        <v>19</v>
      </c>
      <c r="H116" t="s">
        <v>20</v>
      </c>
      <c r="I116" t="s">
        <v>21</v>
      </c>
      <c r="K116" t="s">
        <v>23</v>
      </c>
      <c r="L116" t="s">
        <v>24</v>
      </c>
      <c r="M116" s="2">
        <v>3.6112533225760219</v>
      </c>
      <c r="N116">
        <v>4</v>
      </c>
      <c r="O116" t="s">
        <v>25</v>
      </c>
      <c r="P116" t="s">
        <v>52</v>
      </c>
      <c r="R116" s="2"/>
      <c r="T116">
        <v>3.6112570000000002</v>
      </c>
    </row>
    <row r="117" spans="1:20">
      <c r="A117">
        <v>111</v>
      </c>
      <c r="B117" t="s">
        <v>57</v>
      </c>
      <c r="C117" t="s">
        <v>15</v>
      </c>
      <c r="D117" t="s">
        <v>16</v>
      </c>
      <c r="E117" t="s">
        <v>17</v>
      </c>
      <c r="F117" t="s">
        <v>18</v>
      </c>
      <c r="G117" t="s">
        <v>19</v>
      </c>
      <c r="H117" t="s">
        <v>20</v>
      </c>
      <c r="I117" t="s">
        <v>21</v>
      </c>
      <c r="K117" t="s">
        <v>23</v>
      </c>
      <c r="L117" t="s">
        <v>24</v>
      </c>
      <c r="M117" s="2">
        <v>2.144203786392413</v>
      </c>
      <c r="N117">
        <v>4</v>
      </c>
      <c r="O117" t="s">
        <v>25</v>
      </c>
      <c r="P117" t="s">
        <v>52</v>
      </c>
      <c r="R117" s="2"/>
      <c r="T117">
        <v>2.1442060000000001</v>
      </c>
    </row>
    <row r="118" spans="1:20">
      <c r="A118">
        <v>112</v>
      </c>
      <c r="B118" t="s">
        <v>58</v>
      </c>
      <c r="C118" t="s">
        <v>15</v>
      </c>
      <c r="D118" t="s">
        <v>16</v>
      </c>
      <c r="E118" t="s">
        <v>17</v>
      </c>
      <c r="F118" t="s">
        <v>18</v>
      </c>
      <c r="G118" t="s">
        <v>19</v>
      </c>
      <c r="H118" t="s">
        <v>20</v>
      </c>
      <c r="I118" t="s">
        <v>21</v>
      </c>
      <c r="K118" t="s">
        <v>23</v>
      </c>
      <c r="L118" t="s">
        <v>24</v>
      </c>
      <c r="M118" s="2">
        <v>2.8847719953247704</v>
      </c>
      <c r="N118">
        <v>4</v>
      </c>
      <c r="O118" t="s">
        <v>25</v>
      </c>
      <c r="P118" t="s">
        <v>52</v>
      </c>
      <c r="R118" s="2"/>
      <c r="T118">
        <v>2.8847749999999999</v>
      </c>
    </row>
    <row r="119" spans="1:20">
      <c r="A119">
        <v>12</v>
      </c>
      <c r="B119" t="s">
        <v>63</v>
      </c>
      <c r="C119" t="s">
        <v>15</v>
      </c>
      <c r="D119" t="s">
        <v>16</v>
      </c>
      <c r="E119" t="s">
        <v>17</v>
      </c>
      <c r="F119" t="s">
        <v>18</v>
      </c>
      <c r="G119" t="s">
        <v>19</v>
      </c>
      <c r="H119" t="s">
        <v>20</v>
      </c>
      <c r="I119" t="s">
        <v>21</v>
      </c>
      <c r="K119" t="s">
        <v>23</v>
      </c>
      <c r="L119" t="s">
        <v>24</v>
      </c>
      <c r="M119" s="2">
        <v>5.5242922707976057</v>
      </c>
      <c r="N119">
        <v>4</v>
      </c>
      <c r="O119" t="s">
        <v>25</v>
      </c>
      <c r="P119" t="s">
        <v>64</v>
      </c>
      <c r="R119" s="2"/>
      <c r="T119">
        <v>5.5242969999999998</v>
      </c>
    </row>
    <row r="120" spans="1:20">
      <c r="A120">
        <v>16</v>
      </c>
      <c r="B120" t="s">
        <v>65</v>
      </c>
      <c r="C120" t="s">
        <v>15</v>
      </c>
      <c r="D120" t="s">
        <v>16</v>
      </c>
      <c r="E120" t="s">
        <v>17</v>
      </c>
      <c r="F120" t="s">
        <v>18</v>
      </c>
      <c r="G120" t="s">
        <v>19</v>
      </c>
      <c r="H120" t="s">
        <v>20</v>
      </c>
      <c r="I120" t="s">
        <v>21</v>
      </c>
      <c r="K120" t="s">
        <v>23</v>
      </c>
      <c r="L120" t="s">
        <v>24</v>
      </c>
      <c r="M120" s="2">
        <v>3.2222511141971797</v>
      </c>
      <c r="N120">
        <v>4</v>
      </c>
      <c r="O120" t="s">
        <v>25</v>
      </c>
      <c r="P120" t="s">
        <v>64</v>
      </c>
      <c r="R120" s="2"/>
      <c r="T120">
        <v>3.222254</v>
      </c>
    </row>
    <row r="121" spans="1:20">
      <c r="A121">
        <v>17</v>
      </c>
      <c r="B121" t="s">
        <v>66</v>
      </c>
      <c r="C121" t="s">
        <v>15</v>
      </c>
      <c r="D121" t="s">
        <v>16</v>
      </c>
      <c r="E121" t="s">
        <v>17</v>
      </c>
      <c r="F121" t="s">
        <v>18</v>
      </c>
      <c r="G121" t="s">
        <v>19</v>
      </c>
      <c r="H121" t="s">
        <v>20</v>
      </c>
      <c r="I121" t="s">
        <v>21</v>
      </c>
      <c r="K121" t="s">
        <v>23</v>
      </c>
      <c r="L121" t="s">
        <v>24</v>
      </c>
      <c r="M121" s="2">
        <v>3.2136836421324184</v>
      </c>
      <c r="N121">
        <v>4</v>
      </c>
      <c r="O121" t="s">
        <v>25</v>
      </c>
      <c r="P121" t="s">
        <v>67</v>
      </c>
      <c r="R121" s="2"/>
      <c r="T121">
        <v>3.213686</v>
      </c>
    </row>
    <row r="122" spans="1:20">
      <c r="A122">
        <v>20</v>
      </c>
      <c r="B122" t="s">
        <v>68</v>
      </c>
      <c r="C122" t="s">
        <v>15</v>
      </c>
      <c r="D122" t="s">
        <v>16</v>
      </c>
      <c r="E122" t="s">
        <v>17</v>
      </c>
      <c r="F122" t="s">
        <v>18</v>
      </c>
      <c r="G122" t="s">
        <v>19</v>
      </c>
      <c r="H122" t="s">
        <v>20</v>
      </c>
      <c r="I122" t="s">
        <v>21</v>
      </c>
      <c r="K122" t="s">
        <v>23</v>
      </c>
      <c r="L122" t="s">
        <v>24</v>
      </c>
      <c r="M122" s="2">
        <v>3.3573279631615622</v>
      </c>
      <c r="N122">
        <v>4</v>
      </c>
      <c r="O122" t="s">
        <v>25</v>
      </c>
      <c r="P122" t="s">
        <v>29</v>
      </c>
      <c r="R122" s="2"/>
      <c r="T122">
        <v>3.3573309999999998</v>
      </c>
    </row>
    <row r="123" spans="1:20">
      <c r="A123">
        <v>21</v>
      </c>
      <c r="B123" t="s">
        <v>69</v>
      </c>
      <c r="C123" t="s">
        <v>15</v>
      </c>
      <c r="D123" t="s">
        <v>16</v>
      </c>
      <c r="E123" t="s">
        <v>17</v>
      </c>
      <c r="F123" t="s">
        <v>18</v>
      </c>
      <c r="G123" t="s">
        <v>19</v>
      </c>
      <c r="H123" t="s">
        <v>20</v>
      </c>
      <c r="I123" t="s">
        <v>21</v>
      </c>
      <c r="K123" t="s">
        <v>23</v>
      </c>
      <c r="L123" t="s">
        <v>24</v>
      </c>
      <c r="M123" s="2">
        <v>0.48953639093025209</v>
      </c>
      <c r="N123">
        <v>4</v>
      </c>
      <c r="O123" t="s">
        <v>25</v>
      </c>
      <c r="P123" t="s">
        <v>29</v>
      </c>
      <c r="R123" s="2"/>
      <c r="T123">
        <v>0.489537</v>
      </c>
    </row>
    <row r="124" spans="1:20">
      <c r="A124">
        <v>53</v>
      </c>
      <c r="B124" t="s">
        <v>70</v>
      </c>
      <c r="C124" t="s">
        <v>15</v>
      </c>
      <c r="D124" t="s">
        <v>16</v>
      </c>
      <c r="E124" t="s">
        <v>17</v>
      </c>
      <c r="F124" t="s">
        <v>18</v>
      </c>
      <c r="G124" t="s">
        <v>19</v>
      </c>
      <c r="H124" t="s">
        <v>20</v>
      </c>
      <c r="I124" t="s">
        <v>21</v>
      </c>
      <c r="K124" t="s">
        <v>23</v>
      </c>
      <c r="L124" t="s">
        <v>24</v>
      </c>
      <c r="M124" s="2">
        <v>0.59064763470937953</v>
      </c>
      <c r="N124">
        <v>4</v>
      </c>
      <c r="O124" t="s">
        <v>25</v>
      </c>
      <c r="P124" t="s">
        <v>64</v>
      </c>
      <c r="R124" s="2"/>
      <c r="T124">
        <v>0.59064799999999995</v>
      </c>
    </row>
    <row r="125" spans="1:20">
      <c r="A125">
        <v>86</v>
      </c>
      <c r="B125" t="s">
        <v>71</v>
      </c>
      <c r="C125" t="s">
        <v>15</v>
      </c>
      <c r="D125" t="s">
        <v>16</v>
      </c>
      <c r="E125" t="s">
        <v>17</v>
      </c>
      <c r="F125" t="s">
        <v>18</v>
      </c>
      <c r="G125" t="s">
        <v>19</v>
      </c>
      <c r="H125" t="s">
        <v>20</v>
      </c>
      <c r="I125" t="s">
        <v>21</v>
      </c>
      <c r="K125" t="s">
        <v>23</v>
      </c>
      <c r="L125" t="s">
        <v>24</v>
      </c>
      <c r="M125" s="2">
        <v>1.6674212231211358</v>
      </c>
      <c r="N125">
        <v>4</v>
      </c>
      <c r="O125" t="s">
        <v>25</v>
      </c>
      <c r="P125" t="s">
        <v>72</v>
      </c>
      <c r="R125" s="2"/>
      <c r="T125">
        <v>1.6674230000000001</v>
      </c>
    </row>
    <row r="126" spans="1:20">
      <c r="A126">
        <v>87</v>
      </c>
      <c r="B126" t="s">
        <v>73</v>
      </c>
      <c r="C126" t="s">
        <v>15</v>
      </c>
      <c r="D126" t="s">
        <v>16</v>
      </c>
      <c r="E126" t="s">
        <v>17</v>
      </c>
      <c r="F126" t="s">
        <v>18</v>
      </c>
      <c r="G126" t="s">
        <v>19</v>
      </c>
      <c r="H126" t="s">
        <v>20</v>
      </c>
      <c r="I126" t="s">
        <v>21</v>
      </c>
      <c r="K126" t="s">
        <v>23</v>
      </c>
      <c r="L126" t="s">
        <v>24</v>
      </c>
      <c r="M126" s="2">
        <v>8.2020956741770163</v>
      </c>
      <c r="N126">
        <v>4</v>
      </c>
      <c r="O126" t="s">
        <v>25</v>
      </c>
      <c r="P126" t="s">
        <v>72</v>
      </c>
      <c r="R126" s="2"/>
      <c r="T126">
        <v>8.2021029999999993</v>
      </c>
    </row>
    <row r="127" spans="1:20">
      <c r="A127">
        <v>89</v>
      </c>
      <c r="B127" t="s">
        <v>74</v>
      </c>
      <c r="C127" t="s">
        <v>15</v>
      </c>
      <c r="D127" t="s">
        <v>16</v>
      </c>
      <c r="E127" t="s">
        <v>17</v>
      </c>
      <c r="F127" t="s">
        <v>18</v>
      </c>
      <c r="G127" t="s">
        <v>19</v>
      </c>
      <c r="H127" t="s">
        <v>20</v>
      </c>
      <c r="I127" t="s">
        <v>21</v>
      </c>
      <c r="K127" t="s">
        <v>23</v>
      </c>
      <c r="L127" t="s">
        <v>24</v>
      </c>
      <c r="M127" s="2">
        <v>10.723854653731534</v>
      </c>
      <c r="N127">
        <v>4</v>
      </c>
      <c r="O127" t="s">
        <v>25</v>
      </c>
      <c r="P127" t="s">
        <v>64</v>
      </c>
      <c r="R127" s="2"/>
      <c r="T127">
        <v>10.723864000000001</v>
      </c>
    </row>
    <row r="128" spans="1:20">
      <c r="A128">
        <v>91</v>
      </c>
      <c r="B128" t="s">
        <v>75</v>
      </c>
      <c r="C128" t="s">
        <v>15</v>
      </c>
      <c r="D128" t="s">
        <v>16</v>
      </c>
      <c r="E128" t="s">
        <v>17</v>
      </c>
      <c r="F128" t="s">
        <v>18</v>
      </c>
      <c r="G128" t="s">
        <v>19</v>
      </c>
      <c r="H128" t="s">
        <v>20</v>
      </c>
      <c r="I128" t="s">
        <v>21</v>
      </c>
      <c r="K128" t="s">
        <v>23</v>
      </c>
      <c r="L128" t="s">
        <v>24</v>
      </c>
      <c r="M128" s="2">
        <v>2.4353911400443802</v>
      </c>
      <c r="N128">
        <v>4</v>
      </c>
      <c r="O128" t="s">
        <v>25</v>
      </c>
      <c r="P128" t="s">
        <v>64</v>
      </c>
      <c r="R128" s="2"/>
      <c r="T128">
        <v>2.4353929999999999</v>
      </c>
    </row>
    <row r="129" spans="1:20">
      <c r="A129">
        <v>101</v>
      </c>
      <c r="B129" t="s">
        <v>76</v>
      </c>
      <c r="C129" t="s">
        <v>15</v>
      </c>
      <c r="D129" t="s">
        <v>16</v>
      </c>
      <c r="E129" t="s">
        <v>17</v>
      </c>
      <c r="F129" t="s">
        <v>18</v>
      </c>
      <c r="G129" t="s">
        <v>19</v>
      </c>
      <c r="H129" t="s">
        <v>20</v>
      </c>
      <c r="I129" t="s">
        <v>21</v>
      </c>
      <c r="K129" t="s">
        <v>23</v>
      </c>
      <c r="L129" t="s">
        <v>24</v>
      </c>
      <c r="M129" s="2">
        <v>8.6294372427017485E-2</v>
      </c>
      <c r="N129">
        <v>4</v>
      </c>
      <c r="O129" t="s">
        <v>25</v>
      </c>
      <c r="P129" t="s">
        <v>64</v>
      </c>
      <c r="R129" s="2"/>
      <c r="T129">
        <v>8.6293999999999996E-2</v>
      </c>
    </row>
    <row r="130" spans="1:20">
      <c r="A130">
        <v>105</v>
      </c>
      <c r="B130" t="s">
        <v>77</v>
      </c>
      <c r="C130" t="s">
        <v>15</v>
      </c>
      <c r="D130" t="s">
        <v>16</v>
      </c>
      <c r="E130" t="s">
        <v>17</v>
      </c>
      <c r="F130" t="s">
        <v>18</v>
      </c>
      <c r="G130" t="s">
        <v>19</v>
      </c>
      <c r="H130" t="s">
        <v>20</v>
      </c>
      <c r="I130" t="s">
        <v>21</v>
      </c>
      <c r="K130" t="s">
        <v>23</v>
      </c>
      <c r="L130" t="s">
        <v>24</v>
      </c>
      <c r="M130" s="2">
        <v>5.123162168693753</v>
      </c>
      <c r="N130">
        <v>4</v>
      </c>
      <c r="O130" t="s">
        <v>25</v>
      </c>
      <c r="P130" t="s">
        <v>64</v>
      </c>
      <c r="R130" s="2"/>
      <c r="T130">
        <v>5.1231669999999996</v>
      </c>
    </row>
    <row r="131" spans="1:20">
      <c r="A131">
        <v>113</v>
      </c>
      <c r="B131" t="s">
        <v>78</v>
      </c>
      <c r="C131" t="s">
        <v>15</v>
      </c>
      <c r="D131" t="s">
        <v>16</v>
      </c>
      <c r="E131" t="s">
        <v>17</v>
      </c>
      <c r="F131" t="s">
        <v>18</v>
      </c>
      <c r="G131" t="s">
        <v>19</v>
      </c>
      <c r="H131" t="s">
        <v>20</v>
      </c>
      <c r="I131" t="s">
        <v>21</v>
      </c>
      <c r="K131" t="s">
        <v>23</v>
      </c>
      <c r="L131" t="s">
        <v>24</v>
      </c>
      <c r="M131" s="2">
        <v>5.5265730114211999</v>
      </c>
      <c r="N131">
        <v>4</v>
      </c>
      <c r="O131" t="s">
        <v>25</v>
      </c>
      <c r="P131" t="s">
        <v>22</v>
      </c>
      <c r="R131" s="2"/>
      <c r="T131">
        <v>5.5265779999999998</v>
      </c>
    </row>
    <row r="132" spans="1:20">
      <c r="A132">
        <v>120</v>
      </c>
      <c r="B132" t="s">
        <v>82</v>
      </c>
      <c r="C132" t="s">
        <v>15</v>
      </c>
      <c r="D132" t="s">
        <v>16</v>
      </c>
      <c r="E132" t="s">
        <v>17</v>
      </c>
      <c r="F132" t="s">
        <v>18</v>
      </c>
      <c r="G132" t="s">
        <v>19</v>
      </c>
      <c r="H132" t="s">
        <v>20</v>
      </c>
      <c r="I132" t="s">
        <v>21</v>
      </c>
      <c r="K132" t="s">
        <v>23</v>
      </c>
      <c r="L132" t="s">
        <v>24</v>
      </c>
      <c r="M132" s="2">
        <v>1.003991855413827</v>
      </c>
      <c r="N132">
        <v>4</v>
      </c>
      <c r="O132" t="s">
        <v>25</v>
      </c>
      <c r="P132" t="s">
        <v>83</v>
      </c>
      <c r="R132" s="2"/>
      <c r="T132">
        <v>1.0039929999999999</v>
      </c>
    </row>
    <row r="133" spans="1:20">
      <c r="A133">
        <v>25</v>
      </c>
      <c r="B133" t="s">
        <v>30</v>
      </c>
      <c r="C133" t="s">
        <v>15</v>
      </c>
      <c r="D133" t="s">
        <v>16</v>
      </c>
      <c r="E133" t="s">
        <v>17</v>
      </c>
      <c r="F133" t="s">
        <v>18</v>
      </c>
      <c r="G133" t="s">
        <v>19</v>
      </c>
      <c r="H133" t="s">
        <v>20</v>
      </c>
      <c r="I133" t="s">
        <v>21</v>
      </c>
      <c r="K133" t="s">
        <v>23</v>
      </c>
      <c r="L133" t="s">
        <v>24</v>
      </c>
      <c r="M133" s="2">
        <v>0.66300931413490949</v>
      </c>
      <c r="N133">
        <v>4</v>
      </c>
      <c r="O133" t="s">
        <v>25</v>
      </c>
      <c r="P133" t="s">
        <v>22</v>
      </c>
      <c r="R133" s="2"/>
      <c r="T133">
        <v>0.66300999999999999</v>
      </c>
    </row>
    <row r="134" spans="1:20">
      <c r="A134">
        <v>146</v>
      </c>
      <c r="B134" t="s">
        <v>59</v>
      </c>
      <c r="C134" t="s">
        <v>15</v>
      </c>
      <c r="D134" t="s">
        <v>16</v>
      </c>
      <c r="E134" t="s">
        <v>17</v>
      </c>
      <c r="F134" t="s">
        <v>60</v>
      </c>
      <c r="G134" t="s">
        <v>19</v>
      </c>
      <c r="H134" t="s">
        <v>61</v>
      </c>
      <c r="I134" t="s">
        <v>21</v>
      </c>
      <c r="K134" t="s">
        <v>23</v>
      </c>
      <c r="L134" t="s">
        <v>24</v>
      </c>
      <c r="M134" s="2">
        <v>3.7584342826290014</v>
      </c>
      <c r="N134">
        <v>4</v>
      </c>
      <c r="O134" t="s">
        <v>25</v>
      </c>
      <c r="P134" t="s">
        <v>62</v>
      </c>
      <c r="R134" s="2"/>
      <c r="T134" t="s">
        <v>26</v>
      </c>
    </row>
    <row r="135" spans="1:20">
      <c r="A135">
        <v>148</v>
      </c>
      <c r="B135" t="s">
        <v>16</v>
      </c>
      <c r="C135" t="s">
        <v>15</v>
      </c>
      <c r="D135" t="s">
        <v>16</v>
      </c>
      <c r="E135" t="s">
        <v>17</v>
      </c>
      <c r="F135" t="s">
        <v>60</v>
      </c>
      <c r="G135" t="s">
        <v>19</v>
      </c>
      <c r="H135" t="s">
        <v>61</v>
      </c>
      <c r="I135" t="s">
        <v>21</v>
      </c>
      <c r="K135" t="s">
        <v>23</v>
      </c>
      <c r="L135" t="s">
        <v>24</v>
      </c>
      <c r="M135" s="2">
        <v>0.53579393727482538</v>
      </c>
      <c r="N135">
        <v>4</v>
      </c>
      <c r="O135" t="s">
        <v>25</v>
      </c>
      <c r="P135" t="s">
        <v>26</v>
      </c>
      <c r="R135" s="2"/>
      <c r="T135" t="s">
        <v>26</v>
      </c>
    </row>
    <row r="136" spans="1:20">
      <c r="A136">
        <v>149</v>
      </c>
      <c r="B136" t="s">
        <v>16</v>
      </c>
      <c r="C136" t="s">
        <v>15</v>
      </c>
      <c r="D136" t="s">
        <v>16</v>
      </c>
      <c r="E136" t="s">
        <v>17</v>
      </c>
      <c r="F136" t="s">
        <v>60</v>
      </c>
      <c r="G136" t="s">
        <v>19</v>
      </c>
      <c r="H136" t="s">
        <v>61</v>
      </c>
      <c r="I136" t="s">
        <v>21</v>
      </c>
      <c r="K136" t="s">
        <v>23</v>
      </c>
      <c r="L136" t="s">
        <v>24</v>
      </c>
      <c r="M136" s="2">
        <v>1.0416254812373049</v>
      </c>
      <c r="N136">
        <v>4</v>
      </c>
      <c r="O136" t="s">
        <v>25</v>
      </c>
      <c r="P136" t="s">
        <v>26</v>
      </c>
      <c r="R136" s="2"/>
      <c r="T136" t="s">
        <v>26</v>
      </c>
    </row>
    <row r="137" spans="1:20">
      <c r="A137">
        <v>85</v>
      </c>
      <c r="B137" t="s">
        <v>183</v>
      </c>
      <c r="C137" t="s">
        <v>15</v>
      </c>
      <c r="D137" t="s">
        <v>16</v>
      </c>
      <c r="E137" t="s">
        <v>17</v>
      </c>
      <c r="F137" t="s">
        <v>18</v>
      </c>
      <c r="G137" t="s">
        <v>19</v>
      </c>
      <c r="H137" t="s">
        <v>20</v>
      </c>
      <c r="I137" t="s">
        <v>21</v>
      </c>
      <c r="K137" t="s">
        <v>184</v>
      </c>
      <c r="L137" t="s">
        <v>185</v>
      </c>
      <c r="M137" s="2">
        <v>0.44208209327725689</v>
      </c>
      <c r="N137">
        <v>4</v>
      </c>
      <c r="O137" t="s">
        <v>25</v>
      </c>
      <c r="P137" t="s">
        <v>186</v>
      </c>
      <c r="R137" s="2"/>
      <c r="T137">
        <v>0.44208199999999997</v>
      </c>
    </row>
    <row r="138" spans="1:20">
      <c r="A138">
        <v>90</v>
      </c>
      <c r="B138" t="s">
        <v>187</v>
      </c>
      <c r="C138" t="s">
        <v>15</v>
      </c>
      <c r="D138" t="s">
        <v>16</v>
      </c>
      <c r="E138" t="s">
        <v>17</v>
      </c>
      <c r="F138" t="s">
        <v>18</v>
      </c>
      <c r="G138" t="s">
        <v>19</v>
      </c>
      <c r="H138" t="s">
        <v>20</v>
      </c>
      <c r="I138" t="s">
        <v>21</v>
      </c>
      <c r="K138" t="s">
        <v>184</v>
      </c>
      <c r="L138" t="s">
        <v>185</v>
      </c>
      <c r="M138" s="2">
        <v>0.20404234072836716</v>
      </c>
      <c r="N138">
        <v>4</v>
      </c>
      <c r="O138" t="s">
        <v>25</v>
      </c>
      <c r="P138" t="s">
        <v>186</v>
      </c>
      <c r="R138" s="2"/>
      <c r="T138">
        <v>0.204043</v>
      </c>
    </row>
    <row r="139" spans="1:20">
      <c r="A139">
        <v>92</v>
      </c>
      <c r="B139" t="s">
        <v>188</v>
      </c>
      <c r="C139" t="s">
        <v>15</v>
      </c>
      <c r="D139" t="s">
        <v>16</v>
      </c>
      <c r="E139" t="s">
        <v>17</v>
      </c>
      <c r="F139" t="s">
        <v>18</v>
      </c>
      <c r="G139" t="s">
        <v>19</v>
      </c>
      <c r="H139" t="s">
        <v>20</v>
      </c>
      <c r="I139" t="s">
        <v>21</v>
      </c>
      <c r="K139" t="s">
        <v>184</v>
      </c>
      <c r="L139" t="s">
        <v>185</v>
      </c>
      <c r="M139" s="2">
        <v>9.0468053256104727E-2</v>
      </c>
      <c r="N139">
        <v>4</v>
      </c>
      <c r="O139" t="s">
        <v>25</v>
      </c>
      <c r="P139" t="s">
        <v>186</v>
      </c>
      <c r="R139" s="2"/>
      <c r="T139">
        <v>9.0468000000000007E-2</v>
      </c>
    </row>
    <row r="140" spans="1:20">
      <c r="A140">
        <v>94</v>
      </c>
      <c r="B140" t="s">
        <v>189</v>
      </c>
      <c r="C140" t="s">
        <v>15</v>
      </c>
      <c r="D140" t="s">
        <v>16</v>
      </c>
      <c r="E140" t="s">
        <v>17</v>
      </c>
      <c r="F140" t="s">
        <v>18</v>
      </c>
      <c r="G140" t="s">
        <v>19</v>
      </c>
      <c r="H140" t="s">
        <v>20</v>
      </c>
      <c r="I140" t="s">
        <v>21</v>
      </c>
      <c r="K140" t="s">
        <v>184</v>
      </c>
      <c r="L140" t="s">
        <v>185</v>
      </c>
      <c r="M140" s="2">
        <v>0.40700186762082208</v>
      </c>
      <c r="N140">
        <v>4</v>
      </c>
      <c r="O140" t="s">
        <v>25</v>
      </c>
      <c r="P140" t="s">
        <v>190</v>
      </c>
      <c r="R140" s="2"/>
      <c r="T140">
        <v>0.40700199999999997</v>
      </c>
    </row>
    <row r="141" spans="1:20">
      <c r="A141">
        <v>98</v>
      </c>
      <c r="B141" t="s">
        <v>191</v>
      </c>
      <c r="C141" t="s">
        <v>15</v>
      </c>
      <c r="D141" t="s">
        <v>16</v>
      </c>
      <c r="E141" t="s">
        <v>17</v>
      </c>
      <c r="F141" t="s">
        <v>18</v>
      </c>
      <c r="G141" t="s">
        <v>19</v>
      </c>
      <c r="H141" t="s">
        <v>20</v>
      </c>
      <c r="I141" t="s">
        <v>21</v>
      </c>
      <c r="K141" t="s">
        <v>184</v>
      </c>
      <c r="L141" t="s">
        <v>185</v>
      </c>
      <c r="M141" s="2">
        <v>0.72655507949373088</v>
      </c>
      <c r="N141">
        <v>4</v>
      </c>
      <c r="O141" t="s">
        <v>25</v>
      </c>
      <c r="P141" t="s">
        <v>186</v>
      </c>
      <c r="R141" s="2"/>
      <c r="T141">
        <v>0.72655599999999998</v>
      </c>
    </row>
    <row r="142" spans="1:20">
      <c r="A142">
        <v>102</v>
      </c>
      <c r="B142" t="s">
        <v>192</v>
      </c>
      <c r="C142" t="s">
        <v>15</v>
      </c>
      <c r="D142" t="s">
        <v>16</v>
      </c>
      <c r="E142" t="s">
        <v>17</v>
      </c>
      <c r="F142" t="s">
        <v>18</v>
      </c>
      <c r="G142" t="s">
        <v>19</v>
      </c>
      <c r="H142" t="s">
        <v>20</v>
      </c>
      <c r="I142" t="s">
        <v>21</v>
      </c>
      <c r="K142" t="s">
        <v>184</v>
      </c>
      <c r="L142" t="s">
        <v>185</v>
      </c>
      <c r="M142" s="2">
        <v>0.17928012088384576</v>
      </c>
      <c r="N142">
        <v>4</v>
      </c>
      <c r="O142" t="s">
        <v>25</v>
      </c>
      <c r="P142" t="s">
        <v>186</v>
      </c>
      <c r="R142" s="2"/>
      <c r="T142">
        <v>0.17927999999999999</v>
      </c>
    </row>
    <row r="143" spans="1:20">
      <c r="A143">
        <v>104</v>
      </c>
      <c r="B143" t="s">
        <v>193</v>
      </c>
      <c r="C143" t="s">
        <v>15</v>
      </c>
      <c r="D143" t="s">
        <v>16</v>
      </c>
      <c r="E143" t="s">
        <v>17</v>
      </c>
      <c r="F143" t="s">
        <v>18</v>
      </c>
      <c r="G143" t="s">
        <v>19</v>
      </c>
      <c r="H143" t="s">
        <v>20</v>
      </c>
      <c r="I143" t="s">
        <v>21</v>
      </c>
      <c r="K143" t="s">
        <v>184</v>
      </c>
      <c r="L143" t="s">
        <v>185</v>
      </c>
      <c r="M143" s="2">
        <v>0.20364481029736634</v>
      </c>
      <c r="N143">
        <v>4</v>
      </c>
      <c r="O143" t="s">
        <v>25</v>
      </c>
      <c r="P143" t="s">
        <v>186</v>
      </c>
      <c r="R143" s="2"/>
      <c r="T143">
        <v>0.20364499999999999</v>
      </c>
    </row>
    <row r="144" spans="1:20">
      <c r="A144">
        <v>114</v>
      </c>
      <c r="B144" t="s">
        <v>194</v>
      </c>
      <c r="C144" t="s">
        <v>15</v>
      </c>
      <c r="D144" t="s">
        <v>16</v>
      </c>
      <c r="E144" t="s">
        <v>17</v>
      </c>
      <c r="F144" t="s">
        <v>18</v>
      </c>
      <c r="G144" t="s">
        <v>19</v>
      </c>
      <c r="H144" t="s">
        <v>20</v>
      </c>
      <c r="I144" t="s">
        <v>21</v>
      </c>
      <c r="K144" t="s">
        <v>184</v>
      </c>
      <c r="L144" t="s">
        <v>185</v>
      </c>
      <c r="M144" s="2">
        <v>0.17038997543774681</v>
      </c>
      <c r="N144">
        <v>4</v>
      </c>
      <c r="O144" t="s">
        <v>25</v>
      </c>
      <c r="P144" t="s">
        <v>186</v>
      </c>
      <c r="R144" s="2"/>
      <c r="T144">
        <v>0.17039000000000001</v>
      </c>
    </row>
    <row r="145" spans="1:20">
      <c r="A145">
        <v>13</v>
      </c>
      <c r="B145" t="s">
        <v>195</v>
      </c>
      <c r="C145" t="s">
        <v>15</v>
      </c>
      <c r="D145" t="s">
        <v>16</v>
      </c>
      <c r="E145" t="s">
        <v>17</v>
      </c>
      <c r="F145" t="s">
        <v>18</v>
      </c>
      <c r="G145" t="s">
        <v>19</v>
      </c>
      <c r="H145" t="s">
        <v>20</v>
      </c>
      <c r="I145" t="s">
        <v>21</v>
      </c>
      <c r="K145" t="s">
        <v>184</v>
      </c>
      <c r="L145" t="s">
        <v>185</v>
      </c>
      <c r="M145" s="2">
        <v>0.2788641853189881</v>
      </c>
      <c r="N145">
        <v>4</v>
      </c>
      <c r="O145" t="s">
        <v>25</v>
      </c>
      <c r="P145" t="s">
        <v>196</v>
      </c>
      <c r="R145" s="2"/>
      <c r="T145">
        <v>0.278864</v>
      </c>
    </row>
    <row r="146" spans="1:20">
      <c r="A146">
        <v>84</v>
      </c>
      <c r="B146" t="s">
        <v>197</v>
      </c>
      <c r="C146" t="s">
        <v>15</v>
      </c>
      <c r="D146" t="s">
        <v>16</v>
      </c>
      <c r="E146" t="s">
        <v>17</v>
      </c>
      <c r="F146" t="s">
        <v>18</v>
      </c>
      <c r="G146" t="s">
        <v>19</v>
      </c>
      <c r="H146" t="s">
        <v>20</v>
      </c>
      <c r="I146" t="s">
        <v>21</v>
      </c>
      <c r="K146" t="s">
        <v>198</v>
      </c>
      <c r="L146" t="s">
        <v>199</v>
      </c>
      <c r="M146" s="2">
        <f>0.63580580598291/3</f>
        <v>0.21193526866097001</v>
      </c>
      <c r="N146">
        <v>4</v>
      </c>
      <c r="O146" t="s">
        <v>25</v>
      </c>
      <c r="P146" t="s">
        <v>200</v>
      </c>
      <c r="R146" s="2"/>
      <c r="T146">
        <v>0.63580599999999998</v>
      </c>
    </row>
    <row r="147" spans="1:20">
      <c r="A147">
        <v>93</v>
      </c>
      <c r="B147" t="s">
        <v>213</v>
      </c>
      <c r="C147" t="s">
        <v>15</v>
      </c>
      <c r="D147" t="s">
        <v>16</v>
      </c>
      <c r="E147" t="s">
        <v>17</v>
      </c>
      <c r="F147" t="s">
        <v>18</v>
      </c>
      <c r="G147" t="s">
        <v>19</v>
      </c>
      <c r="H147" t="s">
        <v>20</v>
      </c>
      <c r="I147" t="s">
        <v>21</v>
      </c>
      <c r="K147" t="s">
        <v>214</v>
      </c>
      <c r="L147" t="s">
        <v>215</v>
      </c>
      <c r="M147" s="2">
        <v>0.18176697958417143</v>
      </c>
      <c r="N147">
        <v>4</v>
      </c>
      <c r="O147" t="s">
        <v>25</v>
      </c>
      <c r="P147" t="s">
        <v>216</v>
      </c>
      <c r="R147" s="2"/>
      <c r="T147">
        <v>0.18176700000000001</v>
      </c>
    </row>
    <row r="148" spans="1:20">
      <c r="A148">
        <v>83</v>
      </c>
      <c r="B148" t="s">
        <v>217</v>
      </c>
      <c r="C148" t="s">
        <v>15</v>
      </c>
      <c r="D148" t="s">
        <v>16</v>
      </c>
      <c r="E148" t="s">
        <v>17</v>
      </c>
      <c r="F148" t="s">
        <v>18</v>
      </c>
      <c r="G148" t="s">
        <v>19</v>
      </c>
      <c r="H148" t="s">
        <v>20</v>
      </c>
      <c r="I148" t="s">
        <v>21</v>
      </c>
      <c r="K148" t="s">
        <v>214</v>
      </c>
      <c r="L148" t="s">
        <v>215</v>
      </c>
      <c r="M148" s="2">
        <v>0.2430658933098748</v>
      </c>
      <c r="N148">
        <v>4</v>
      </c>
      <c r="O148" t="s">
        <v>25</v>
      </c>
      <c r="P148" t="s">
        <v>186</v>
      </c>
      <c r="R148" s="2"/>
      <c r="T148">
        <v>0.243066</v>
      </c>
    </row>
    <row r="149" spans="1:20">
      <c r="A149">
        <v>151</v>
      </c>
      <c r="B149" t="s">
        <v>16</v>
      </c>
      <c r="C149" t="s">
        <v>15</v>
      </c>
      <c r="D149" t="s">
        <v>16</v>
      </c>
      <c r="E149" t="s">
        <v>17</v>
      </c>
      <c r="F149" t="s">
        <v>60</v>
      </c>
      <c r="G149" t="s">
        <v>19</v>
      </c>
      <c r="H149" t="s">
        <v>61</v>
      </c>
      <c r="I149" t="s">
        <v>21</v>
      </c>
      <c r="K149" t="s">
        <v>218</v>
      </c>
      <c r="L149" t="s">
        <v>219</v>
      </c>
      <c r="M149" s="2">
        <f>1.6767040013739/2</f>
        <v>0.83835200068695004</v>
      </c>
      <c r="N149">
        <v>4</v>
      </c>
      <c r="O149" t="s">
        <v>25</v>
      </c>
      <c r="P149" t="s">
        <v>220</v>
      </c>
      <c r="R149" s="2"/>
      <c r="T149" t="s">
        <v>26</v>
      </c>
    </row>
    <row r="150" spans="1:20">
      <c r="A150">
        <v>152</v>
      </c>
      <c r="B150" t="s">
        <v>16</v>
      </c>
      <c r="C150" t="s">
        <v>15</v>
      </c>
      <c r="D150" t="s">
        <v>16</v>
      </c>
      <c r="E150" t="s">
        <v>17</v>
      </c>
      <c r="F150" t="s">
        <v>60</v>
      </c>
      <c r="G150" t="s">
        <v>19</v>
      </c>
      <c r="H150" t="s">
        <v>61</v>
      </c>
      <c r="I150" t="s">
        <v>21</v>
      </c>
      <c r="K150" t="s">
        <v>218</v>
      </c>
      <c r="L150" t="s">
        <v>219</v>
      </c>
      <c r="M150" s="2">
        <f>1.24043472840672/2</f>
        <v>0.62021736420336004</v>
      </c>
      <c r="N150">
        <v>4</v>
      </c>
      <c r="O150" t="s">
        <v>25</v>
      </c>
      <c r="P150" t="s">
        <v>220</v>
      </c>
      <c r="R150" s="2"/>
      <c r="T150" t="s">
        <v>26</v>
      </c>
    </row>
    <row r="151" spans="1:20">
      <c r="A151">
        <v>153</v>
      </c>
      <c r="B151" t="s">
        <v>16</v>
      </c>
      <c r="C151" t="s">
        <v>15</v>
      </c>
      <c r="D151" t="s">
        <v>16</v>
      </c>
      <c r="E151" t="s">
        <v>17</v>
      </c>
      <c r="F151" t="s">
        <v>60</v>
      </c>
      <c r="G151" t="s">
        <v>19</v>
      </c>
      <c r="H151" t="s">
        <v>61</v>
      </c>
      <c r="I151" t="s">
        <v>21</v>
      </c>
      <c r="K151" t="s">
        <v>218</v>
      </c>
      <c r="L151" t="s">
        <v>219</v>
      </c>
      <c r="M151" s="2">
        <f>1.3130002055915/2</f>
        <v>0.65650010279575</v>
      </c>
      <c r="N151">
        <v>4</v>
      </c>
      <c r="O151" t="s">
        <v>25</v>
      </c>
      <c r="P151" t="s">
        <v>220</v>
      </c>
      <c r="R151" s="2"/>
      <c r="T151" t="s">
        <v>26</v>
      </c>
    </row>
    <row r="152" spans="1:20">
      <c r="A152">
        <v>154</v>
      </c>
      <c r="B152" t="s">
        <v>16</v>
      </c>
      <c r="C152" t="s">
        <v>15</v>
      </c>
      <c r="D152" t="s">
        <v>16</v>
      </c>
      <c r="E152" t="s">
        <v>17</v>
      </c>
      <c r="F152" t="s">
        <v>60</v>
      </c>
      <c r="G152" t="s">
        <v>19</v>
      </c>
      <c r="H152" t="s">
        <v>61</v>
      </c>
      <c r="I152" t="s">
        <v>21</v>
      </c>
      <c r="K152" t="s">
        <v>218</v>
      </c>
      <c r="L152" t="s">
        <v>219</v>
      </c>
      <c r="M152" s="2">
        <f>0.200500031629461/2</f>
        <v>0.1002500158147305</v>
      </c>
      <c r="N152">
        <v>4</v>
      </c>
      <c r="O152" t="s">
        <v>25</v>
      </c>
      <c r="P152" t="s">
        <v>220</v>
      </c>
      <c r="Q152" s="2">
        <f>SUM(M146,M149:M152)</f>
        <v>2.4272547521617605</v>
      </c>
      <c r="R152" s="2"/>
      <c r="T152" t="s">
        <v>26</v>
      </c>
    </row>
    <row r="153" spans="1:20">
      <c r="A153">
        <v>74</v>
      </c>
      <c r="B153" t="s">
        <v>201</v>
      </c>
      <c r="C153" t="s">
        <v>15</v>
      </c>
      <c r="D153" t="s">
        <v>16</v>
      </c>
      <c r="E153" t="s">
        <v>17</v>
      </c>
      <c r="F153" t="s">
        <v>18</v>
      </c>
      <c r="G153" t="s">
        <v>19</v>
      </c>
      <c r="H153" t="s">
        <v>20</v>
      </c>
      <c r="I153" t="s">
        <v>21</v>
      </c>
      <c r="K153" t="s">
        <v>202</v>
      </c>
      <c r="L153" t="s">
        <v>203</v>
      </c>
      <c r="M153" s="2">
        <v>2.2022494136194481</v>
      </c>
      <c r="N153">
        <v>5</v>
      </c>
      <c r="O153" t="s">
        <v>204</v>
      </c>
      <c r="P153" t="s">
        <v>22</v>
      </c>
      <c r="R153" s="2"/>
      <c r="T153">
        <v>2.202251</v>
      </c>
    </row>
    <row r="154" spans="1:20">
      <c r="A154">
        <v>75</v>
      </c>
      <c r="B154" t="s">
        <v>205</v>
      </c>
      <c r="C154" t="s">
        <v>15</v>
      </c>
      <c r="D154" t="s">
        <v>16</v>
      </c>
      <c r="E154" t="s">
        <v>17</v>
      </c>
      <c r="F154" t="s">
        <v>18</v>
      </c>
      <c r="G154" t="s">
        <v>19</v>
      </c>
      <c r="H154" t="s">
        <v>20</v>
      </c>
      <c r="I154" t="s">
        <v>21</v>
      </c>
      <c r="K154" t="s">
        <v>202</v>
      </c>
      <c r="L154" t="s">
        <v>203</v>
      </c>
      <c r="M154" s="2">
        <v>3.4234769693045966</v>
      </c>
      <c r="N154">
        <v>5</v>
      </c>
      <c r="O154" t="s">
        <v>204</v>
      </c>
      <c r="P154" t="s">
        <v>22</v>
      </c>
      <c r="R154" s="2"/>
      <c r="T154">
        <v>3.4234800000000001</v>
      </c>
    </row>
    <row r="155" spans="1:20">
      <c r="A155">
        <v>76</v>
      </c>
      <c r="B155" t="s">
        <v>206</v>
      </c>
      <c r="C155" t="s">
        <v>15</v>
      </c>
      <c r="D155" t="s">
        <v>16</v>
      </c>
      <c r="E155" t="s">
        <v>17</v>
      </c>
      <c r="F155" t="s">
        <v>18</v>
      </c>
      <c r="G155" t="s">
        <v>19</v>
      </c>
      <c r="H155" t="s">
        <v>20</v>
      </c>
      <c r="I155" t="s">
        <v>21</v>
      </c>
      <c r="K155" t="s">
        <v>202</v>
      </c>
      <c r="L155" t="s">
        <v>203</v>
      </c>
      <c r="M155" s="2">
        <v>8.3669120987629917</v>
      </c>
      <c r="N155">
        <v>5</v>
      </c>
      <c r="O155" t="s">
        <v>204</v>
      </c>
      <c r="P155" t="s">
        <v>22</v>
      </c>
      <c r="R155" s="2"/>
      <c r="T155">
        <v>8.3669189999999993</v>
      </c>
    </row>
    <row r="156" spans="1:20">
      <c r="A156">
        <v>77</v>
      </c>
      <c r="B156" t="s">
        <v>207</v>
      </c>
      <c r="C156" t="s">
        <v>15</v>
      </c>
      <c r="D156" t="s">
        <v>16</v>
      </c>
      <c r="E156" t="s">
        <v>17</v>
      </c>
      <c r="F156" t="s">
        <v>18</v>
      </c>
      <c r="G156" t="s">
        <v>19</v>
      </c>
      <c r="H156" t="s">
        <v>20</v>
      </c>
      <c r="I156" t="s">
        <v>21</v>
      </c>
      <c r="K156" t="s">
        <v>202</v>
      </c>
      <c r="L156" t="s">
        <v>203</v>
      </c>
      <c r="M156" s="2">
        <v>4.517280418892673</v>
      </c>
      <c r="N156">
        <v>5</v>
      </c>
      <c r="O156" t="s">
        <v>204</v>
      </c>
      <c r="P156" t="s">
        <v>22</v>
      </c>
      <c r="R156" s="2"/>
      <c r="T156">
        <v>4.5172840000000001</v>
      </c>
    </row>
    <row r="157" spans="1:20">
      <c r="A157">
        <v>78</v>
      </c>
      <c r="B157" t="s">
        <v>208</v>
      </c>
      <c r="C157" t="s">
        <v>15</v>
      </c>
      <c r="D157" t="s">
        <v>16</v>
      </c>
      <c r="E157" t="s">
        <v>17</v>
      </c>
      <c r="F157" t="s">
        <v>18</v>
      </c>
      <c r="G157" t="s">
        <v>19</v>
      </c>
      <c r="H157" t="s">
        <v>20</v>
      </c>
      <c r="I157" t="s">
        <v>21</v>
      </c>
      <c r="K157" t="s">
        <v>202</v>
      </c>
      <c r="L157" t="s">
        <v>203</v>
      </c>
      <c r="M157" s="2">
        <v>10.162952633893934</v>
      </c>
      <c r="N157">
        <v>5</v>
      </c>
      <c r="O157" t="s">
        <v>204</v>
      </c>
      <c r="P157" t="s">
        <v>22</v>
      </c>
      <c r="R157" s="2"/>
      <c r="T157">
        <v>10.162962</v>
      </c>
    </row>
    <row r="158" spans="1:20">
      <c r="A158">
        <v>79</v>
      </c>
      <c r="B158" t="s">
        <v>209</v>
      </c>
      <c r="C158" t="s">
        <v>15</v>
      </c>
      <c r="D158" t="s">
        <v>16</v>
      </c>
      <c r="E158" t="s">
        <v>17</v>
      </c>
      <c r="F158" t="s">
        <v>18</v>
      </c>
      <c r="G158" t="s">
        <v>19</v>
      </c>
      <c r="H158" t="s">
        <v>20</v>
      </c>
      <c r="I158" t="s">
        <v>21</v>
      </c>
      <c r="K158" t="s">
        <v>202</v>
      </c>
      <c r="L158" t="s">
        <v>203</v>
      </c>
      <c r="M158" s="2">
        <v>6.3644829596279582</v>
      </c>
      <c r="N158">
        <v>5</v>
      </c>
      <c r="O158" t="s">
        <v>204</v>
      </c>
      <c r="P158" t="s">
        <v>22</v>
      </c>
      <c r="R158" s="2"/>
      <c r="T158">
        <v>6.3644889999999998</v>
      </c>
    </row>
    <row r="159" spans="1:20">
      <c r="A159">
        <v>80</v>
      </c>
      <c r="B159" t="s">
        <v>210</v>
      </c>
      <c r="C159" t="s">
        <v>15</v>
      </c>
      <c r="D159" t="s">
        <v>16</v>
      </c>
      <c r="E159" t="s">
        <v>17</v>
      </c>
      <c r="F159" t="s">
        <v>18</v>
      </c>
      <c r="G159" t="s">
        <v>19</v>
      </c>
      <c r="H159" t="s">
        <v>20</v>
      </c>
      <c r="I159" t="s">
        <v>21</v>
      </c>
      <c r="K159" t="s">
        <v>202</v>
      </c>
      <c r="L159" t="s">
        <v>203</v>
      </c>
      <c r="M159" s="2">
        <v>4.2777702455731106</v>
      </c>
      <c r="N159">
        <v>5</v>
      </c>
      <c r="O159" t="s">
        <v>204</v>
      </c>
      <c r="P159" t="s">
        <v>22</v>
      </c>
      <c r="R159" s="2"/>
      <c r="T159">
        <v>4.277774</v>
      </c>
    </row>
    <row r="160" spans="1:20">
      <c r="A160">
        <v>81</v>
      </c>
      <c r="B160" t="s">
        <v>211</v>
      </c>
      <c r="C160" t="s">
        <v>15</v>
      </c>
      <c r="D160" t="s">
        <v>16</v>
      </c>
      <c r="E160" t="s">
        <v>17</v>
      </c>
      <c r="F160" t="s">
        <v>18</v>
      </c>
      <c r="G160" t="s">
        <v>19</v>
      </c>
      <c r="H160" t="s">
        <v>20</v>
      </c>
      <c r="I160" t="s">
        <v>21</v>
      </c>
      <c r="K160" t="s">
        <v>202</v>
      </c>
      <c r="L160" t="s">
        <v>203</v>
      </c>
      <c r="M160" s="2">
        <v>7.1780943353612425</v>
      </c>
      <c r="N160">
        <v>5</v>
      </c>
      <c r="O160" t="s">
        <v>204</v>
      </c>
      <c r="P160" t="s">
        <v>22</v>
      </c>
      <c r="R160" s="2"/>
      <c r="T160">
        <v>7.1781009999999998</v>
      </c>
    </row>
    <row r="161" spans="1:20" s="4" customFormat="1">
      <c r="A161" s="4">
        <v>82</v>
      </c>
      <c r="B161" s="4" t="s">
        <v>212</v>
      </c>
      <c r="C161" s="4" t="s">
        <v>15</v>
      </c>
      <c r="D161" s="4" t="s">
        <v>16</v>
      </c>
      <c r="E161" s="4" t="s">
        <v>17</v>
      </c>
      <c r="F161" s="4" t="s">
        <v>18</v>
      </c>
      <c r="G161" s="4" t="s">
        <v>19</v>
      </c>
      <c r="H161" s="4" t="s">
        <v>20</v>
      </c>
      <c r="I161" s="4" t="s">
        <v>21</v>
      </c>
      <c r="K161" s="4" t="s">
        <v>202</v>
      </c>
      <c r="L161" s="4" t="s">
        <v>203</v>
      </c>
      <c r="M161" s="5">
        <v>23.297833325096494</v>
      </c>
      <c r="N161" s="4">
        <v>5</v>
      </c>
      <c r="O161" s="4" t="s">
        <v>204</v>
      </c>
      <c r="P161" s="4" t="s">
        <v>22</v>
      </c>
      <c r="R161" s="5"/>
      <c r="T161" s="4">
        <v>23.297854000000001</v>
      </c>
    </row>
    <row r="162" spans="1:20">
      <c r="A162">
        <v>1048</v>
      </c>
      <c r="B162" t="s">
        <v>261</v>
      </c>
      <c r="C162" t="s">
        <v>15</v>
      </c>
      <c r="D162" t="s">
        <v>223</v>
      </c>
      <c r="E162" t="s">
        <v>17</v>
      </c>
      <c r="F162" t="s">
        <v>224</v>
      </c>
      <c r="G162" t="s">
        <v>225</v>
      </c>
      <c r="H162" t="s">
        <v>226</v>
      </c>
      <c r="I162" t="s">
        <v>227</v>
      </c>
      <c r="J162" t="s">
        <v>262</v>
      </c>
      <c r="K162" t="s">
        <v>228</v>
      </c>
      <c r="L162" t="s">
        <v>229</v>
      </c>
      <c r="M162" s="2">
        <v>0.2458373054664604</v>
      </c>
      <c r="N162">
        <v>1</v>
      </c>
      <c r="O162" t="s">
        <v>87</v>
      </c>
      <c r="P162" t="s">
        <v>263</v>
      </c>
      <c r="T162" t="s">
        <v>26</v>
      </c>
    </row>
    <row r="163" spans="1:20">
      <c r="A163">
        <v>413</v>
      </c>
      <c r="B163" t="s">
        <v>988</v>
      </c>
      <c r="C163" t="s">
        <v>15</v>
      </c>
      <c r="D163" t="s">
        <v>223</v>
      </c>
      <c r="E163" t="s">
        <v>17</v>
      </c>
      <c r="F163" t="s">
        <v>224</v>
      </c>
      <c r="G163" t="s">
        <v>225</v>
      </c>
      <c r="H163" t="s">
        <v>226</v>
      </c>
      <c r="I163" t="s">
        <v>227</v>
      </c>
      <c r="J163" t="s">
        <v>262</v>
      </c>
      <c r="K163" t="s">
        <v>989</v>
      </c>
      <c r="L163" t="s">
        <v>990</v>
      </c>
      <c r="M163" s="2">
        <v>0.31679134044666729</v>
      </c>
      <c r="N163">
        <v>1</v>
      </c>
      <c r="O163" t="s">
        <v>87</v>
      </c>
      <c r="P163" t="s">
        <v>991</v>
      </c>
      <c r="T163">
        <v>0.48743900000000001</v>
      </c>
    </row>
    <row r="164" spans="1:20">
      <c r="A164">
        <v>1044</v>
      </c>
      <c r="B164" t="s">
        <v>261</v>
      </c>
      <c r="C164" t="s">
        <v>15</v>
      </c>
      <c r="D164" t="s">
        <v>223</v>
      </c>
      <c r="E164" t="s">
        <v>17</v>
      </c>
      <c r="F164" t="s">
        <v>224</v>
      </c>
      <c r="G164" t="s">
        <v>225</v>
      </c>
      <c r="H164" t="s">
        <v>226</v>
      </c>
      <c r="I164" t="s">
        <v>227</v>
      </c>
      <c r="J164" t="s">
        <v>262</v>
      </c>
      <c r="K164" t="s">
        <v>989</v>
      </c>
      <c r="L164" t="s">
        <v>990</v>
      </c>
      <c r="M164" s="2">
        <v>0.69576698057259201</v>
      </c>
      <c r="N164">
        <v>1</v>
      </c>
      <c r="O164" t="s">
        <v>87</v>
      </c>
      <c r="P164" t="s">
        <v>26</v>
      </c>
      <c r="T164" t="s">
        <v>26</v>
      </c>
    </row>
    <row r="165" spans="1:20">
      <c r="A165">
        <v>1047</v>
      </c>
      <c r="B165" t="s">
        <v>261</v>
      </c>
      <c r="C165" t="s">
        <v>15</v>
      </c>
      <c r="D165" t="s">
        <v>223</v>
      </c>
      <c r="E165" t="s">
        <v>17</v>
      </c>
      <c r="F165" t="s">
        <v>224</v>
      </c>
      <c r="G165" t="s">
        <v>225</v>
      </c>
      <c r="H165" t="s">
        <v>226</v>
      </c>
      <c r="I165" t="s">
        <v>227</v>
      </c>
      <c r="J165" t="s">
        <v>262</v>
      </c>
      <c r="K165" t="s">
        <v>989</v>
      </c>
      <c r="L165" t="s">
        <v>990</v>
      </c>
      <c r="M165" s="2">
        <v>2.9734008117404604</v>
      </c>
      <c r="N165">
        <v>1</v>
      </c>
      <c r="O165" t="s">
        <v>87</v>
      </c>
      <c r="P165" t="s">
        <v>26</v>
      </c>
      <c r="T165" t="s">
        <v>26</v>
      </c>
    </row>
    <row r="166" spans="1:20">
      <c r="A166">
        <v>221</v>
      </c>
      <c r="B166" t="s">
        <v>1015</v>
      </c>
      <c r="C166" t="s">
        <v>15</v>
      </c>
      <c r="D166" t="s">
        <v>223</v>
      </c>
      <c r="E166" t="s">
        <v>17</v>
      </c>
      <c r="F166" t="s">
        <v>224</v>
      </c>
      <c r="G166" t="s">
        <v>225</v>
      </c>
      <c r="H166" t="s">
        <v>226</v>
      </c>
      <c r="I166" t="s">
        <v>227</v>
      </c>
      <c r="J166" t="s">
        <v>262</v>
      </c>
      <c r="K166" t="s">
        <v>85</v>
      </c>
      <c r="L166" t="s">
        <v>86</v>
      </c>
      <c r="M166" s="2">
        <v>4.3707955054041898</v>
      </c>
      <c r="N166">
        <v>1</v>
      </c>
      <c r="O166" t="s">
        <v>87</v>
      </c>
      <c r="P166" t="s">
        <v>263</v>
      </c>
      <c r="T166">
        <v>5.0557299999999996</v>
      </c>
    </row>
    <row r="167" spans="1:20">
      <c r="A167">
        <v>242</v>
      </c>
      <c r="B167" t="s">
        <v>1018</v>
      </c>
      <c r="C167" t="s">
        <v>15</v>
      </c>
      <c r="D167" t="s">
        <v>223</v>
      </c>
      <c r="E167" t="s">
        <v>17</v>
      </c>
      <c r="F167" t="s">
        <v>224</v>
      </c>
      <c r="G167" t="s">
        <v>225</v>
      </c>
      <c r="H167" t="s">
        <v>226</v>
      </c>
      <c r="I167" t="s">
        <v>227</v>
      </c>
      <c r="J167" t="s">
        <v>262</v>
      </c>
      <c r="K167" t="s">
        <v>85</v>
      </c>
      <c r="L167" t="s">
        <v>86</v>
      </c>
      <c r="M167" s="2">
        <v>9.5203855613982196</v>
      </c>
      <c r="N167">
        <v>1</v>
      </c>
      <c r="O167" t="s">
        <v>87</v>
      </c>
      <c r="P167" t="s">
        <v>454</v>
      </c>
      <c r="T167">
        <v>8.6287800000000008</v>
      </c>
    </row>
    <row r="168" spans="1:20">
      <c r="A168">
        <v>258</v>
      </c>
      <c r="B168" t="s">
        <v>1019</v>
      </c>
      <c r="C168" t="s">
        <v>15</v>
      </c>
      <c r="D168" t="s">
        <v>223</v>
      </c>
      <c r="E168" t="s">
        <v>17</v>
      </c>
      <c r="F168" t="s">
        <v>224</v>
      </c>
      <c r="G168" t="s">
        <v>225</v>
      </c>
      <c r="H168" t="s">
        <v>226</v>
      </c>
      <c r="I168" t="s">
        <v>227</v>
      </c>
      <c r="J168" t="s">
        <v>262</v>
      </c>
      <c r="K168" t="s">
        <v>85</v>
      </c>
      <c r="L168" t="s">
        <v>996</v>
      </c>
      <c r="M168" s="2">
        <v>18.393553525202254</v>
      </c>
      <c r="N168">
        <v>1</v>
      </c>
      <c r="O168" t="s">
        <v>87</v>
      </c>
      <c r="P168" t="s">
        <v>263</v>
      </c>
      <c r="T168">
        <v>18.393564000000001</v>
      </c>
    </row>
    <row r="169" spans="1:20">
      <c r="A169">
        <v>266</v>
      </c>
      <c r="B169" t="s">
        <v>1020</v>
      </c>
      <c r="C169" t="s">
        <v>15</v>
      </c>
      <c r="D169" t="s">
        <v>223</v>
      </c>
      <c r="E169" t="s">
        <v>17</v>
      </c>
      <c r="F169" t="s">
        <v>224</v>
      </c>
      <c r="G169" t="s">
        <v>225</v>
      </c>
      <c r="H169" t="s">
        <v>226</v>
      </c>
      <c r="I169" t="s">
        <v>227</v>
      </c>
      <c r="J169" t="s">
        <v>262</v>
      </c>
      <c r="K169" t="s">
        <v>85</v>
      </c>
      <c r="L169" t="s">
        <v>86</v>
      </c>
      <c r="M169" s="2">
        <v>5.8247919579624696</v>
      </c>
      <c r="N169">
        <v>1</v>
      </c>
      <c r="O169" t="s">
        <v>87</v>
      </c>
      <c r="P169" t="s">
        <v>263</v>
      </c>
      <c r="T169">
        <v>5.8247939999999998</v>
      </c>
    </row>
    <row r="170" spans="1:20">
      <c r="A170">
        <v>268</v>
      </c>
      <c r="B170" t="s">
        <v>1021</v>
      </c>
      <c r="C170" t="s">
        <v>15</v>
      </c>
      <c r="D170" t="s">
        <v>223</v>
      </c>
      <c r="E170" t="s">
        <v>17</v>
      </c>
      <c r="F170" t="s">
        <v>224</v>
      </c>
      <c r="G170" t="s">
        <v>225</v>
      </c>
      <c r="H170" t="s">
        <v>226</v>
      </c>
      <c r="I170" t="s">
        <v>227</v>
      </c>
      <c r="J170" t="s">
        <v>262</v>
      </c>
      <c r="K170" t="s">
        <v>85</v>
      </c>
      <c r="L170" t="s">
        <v>86</v>
      </c>
      <c r="M170" s="2">
        <v>11.843299683705391</v>
      </c>
      <c r="N170">
        <v>1</v>
      </c>
      <c r="O170" t="s">
        <v>87</v>
      </c>
      <c r="P170" t="s">
        <v>481</v>
      </c>
      <c r="T170">
        <v>7.1431469999999999</v>
      </c>
    </row>
    <row r="171" spans="1:20">
      <c r="A171">
        <v>270</v>
      </c>
      <c r="B171" t="s">
        <v>1022</v>
      </c>
      <c r="C171" t="s">
        <v>15</v>
      </c>
      <c r="D171" t="s">
        <v>223</v>
      </c>
      <c r="E171" t="s">
        <v>17</v>
      </c>
      <c r="F171" t="s">
        <v>224</v>
      </c>
      <c r="G171" t="s">
        <v>225</v>
      </c>
      <c r="H171" t="s">
        <v>226</v>
      </c>
      <c r="I171" t="s">
        <v>227</v>
      </c>
      <c r="J171" t="s">
        <v>262</v>
      </c>
      <c r="K171" t="s">
        <v>85</v>
      </c>
      <c r="L171" t="s">
        <v>996</v>
      </c>
      <c r="M171" s="2">
        <v>8.1860524228661227</v>
      </c>
      <c r="N171">
        <v>1</v>
      </c>
      <c r="O171" t="s">
        <v>87</v>
      </c>
      <c r="P171" t="s">
        <v>481</v>
      </c>
      <c r="T171">
        <v>8.7299880000000005</v>
      </c>
    </row>
    <row r="172" spans="1:20">
      <c r="A172">
        <v>271</v>
      </c>
      <c r="B172" t="s">
        <v>1023</v>
      </c>
      <c r="C172" t="s">
        <v>15</v>
      </c>
      <c r="D172" t="s">
        <v>223</v>
      </c>
      <c r="E172" t="s">
        <v>17</v>
      </c>
      <c r="F172" t="s">
        <v>224</v>
      </c>
      <c r="G172" t="s">
        <v>225</v>
      </c>
      <c r="H172" t="s">
        <v>226</v>
      </c>
      <c r="I172" t="s">
        <v>227</v>
      </c>
      <c r="J172" t="s">
        <v>262</v>
      </c>
      <c r="K172" t="s">
        <v>85</v>
      </c>
      <c r="L172" t="s">
        <v>86</v>
      </c>
      <c r="M172" s="2">
        <v>10.723146650489516</v>
      </c>
      <c r="N172">
        <v>1</v>
      </c>
      <c r="O172" t="s">
        <v>87</v>
      </c>
      <c r="P172" t="s">
        <v>481</v>
      </c>
      <c r="T172">
        <v>9.6046069999999997</v>
      </c>
    </row>
    <row r="173" spans="1:20">
      <c r="A173">
        <v>289</v>
      </c>
      <c r="B173" t="s">
        <v>1024</v>
      </c>
      <c r="C173" t="s">
        <v>15</v>
      </c>
      <c r="D173" t="s">
        <v>223</v>
      </c>
      <c r="E173" t="s">
        <v>17</v>
      </c>
      <c r="F173" t="s">
        <v>224</v>
      </c>
      <c r="G173" t="s">
        <v>225</v>
      </c>
      <c r="H173" t="s">
        <v>226</v>
      </c>
      <c r="I173" t="s">
        <v>227</v>
      </c>
      <c r="J173" t="s">
        <v>262</v>
      </c>
      <c r="K173" t="s">
        <v>85</v>
      </c>
      <c r="L173" t="s">
        <v>86</v>
      </c>
      <c r="M173" s="2">
        <v>8.086004779755168</v>
      </c>
      <c r="N173">
        <v>1</v>
      </c>
      <c r="O173" t="s">
        <v>87</v>
      </c>
      <c r="P173" t="s">
        <v>481</v>
      </c>
      <c r="T173">
        <v>7.1419370000000004</v>
      </c>
    </row>
    <row r="174" spans="1:20">
      <c r="A174">
        <v>290</v>
      </c>
      <c r="B174" t="s">
        <v>1025</v>
      </c>
      <c r="C174" t="s">
        <v>15</v>
      </c>
      <c r="D174" t="s">
        <v>223</v>
      </c>
      <c r="E174" t="s">
        <v>17</v>
      </c>
      <c r="F174" t="s">
        <v>224</v>
      </c>
      <c r="G174" t="s">
        <v>225</v>
      </c>
      <c r="H174" t="s">
        <v>226</v>
      </c>
      <c r="I174" t="s">
        <v>227</v>
      </c>
      <c r="J174" t="s">
        <v>262</v>
      </c>
      <c r="K174" t="s">
        <v>85</v>
      </c>
      <c r="L174" t="s">
        <v>86</v>
      </c>
      <c r="M174" s="2">
        <v>10.132571265376118</v>
      </c>
      <c r="N174">
        <v>1</v>
      </c>
      <c r="O174" t="s">
        <v>87</v>
      </c>
      <c r="P174" t="s">
        <v>481</v>
      </c>
      <c r="T174">
        <v>11.568554000000001</v>
      </c>
    </row>
    <row r="175" spans="1:20">
      <c r="A175">
        <v>291</v>
      </c>
      <c r="B175" t="s">
        <v>1026</v>
      </c>
      <c r="C175" t="s">
        <v>15</v>
      </c>
      <c r="D175" t="s">
        <v>223</v>
      </c>
      <c r="E175" t="s">
        <v>17</v>
      </c>
      <c r="F175" t="s">
        <v>224</v>
      </c>
      <c r="G175" t="s">
        <v>225</v>
      </c>
      <c r="H175" t="s">
        <v>226</v>
      </c>
      <c r="I175" t="s">
        <v>227</v>
      </c>
      <c r="J175" t="s">
        <v>262</v>
      </c>
      <c r="K175" t="s">
        <v>85</v>
      </c>
      <c r="L175" t="s">
        <v>86</v>
      </c>
      <c r="M175" s="2">
        <v>12.6402571695092</v>
      </c>
      <c r="N175">
        <v>1</v>
      </c>
      <c r="O175" t="s">
        <v>87</v>
      </c>
      <c r="P175" t="s">
        <v>481</v>
      </c>
      <c r="T175">
        <v>6.2371679999999996</v>
      </c>
    </row>
    <row r="176" spans="1:20">
      <c r="A176">
        <v>302</v>
      </c>
      <c r="B176" t="s">
        <v>1027</v>
      </c>
      <c r="C176" t="s">
        <v>15</v>
      </c>
      <c r="D176" t="s">
        <v>223</v>
      </c>
      <c r="E176" t="s">
        <v>17</v>
      </c>
      <c r="F176" t="s">
        <v>224</v>
      </c>
      <c r="G176" t="s">
        <v>225</v>
      </c>
      <c r="H176" t="s">
        <v>226</v>
      </c>
      <c r="I176" t="s">
        <v>227</v>
      </c>
      <c r="J176" t="s">
        <v>262</v>
      </c>
      <c r="K176" t="s">
        <v>85</v>
      </c>
      <c r="L176" t="s">
        <v>86</v>
      </c>
      <c r="M176" s="2">
        <v>0.62777044276303107</v>
      </c>
      <c r="N176">
        <v>1</v>
      </c>
      <c r="O176" t="s">
        <v>87</v>
      </c>
      <c r="P176" t="s">
        <v>491</v>
      </c>
      <c r="T176">
        <v>0.62777099999999997</v>
      </c>
    </row>
    <row r="177" spans="1:20">
      <c r="A177">
        <v>303</v>
      </c>
      <c r="B177" t="s">
        <v>1028</v>
      </c>
      <c r="C177" t="s">
        <v>15</v>
      </c>
      <c r="D177" t="s">
        <v>223</v>
      </c>
      <c r="E177" t="s">
        <v>17</v>
      </c>
      <c r="F177" t="s">
        <v>224</v>
      </c>
      <c r="G177" t="s">
        <v>225</v>
      </c>
      <c r="H177" t="s">
        <v>226</v>
      </c>
      <c r="I177" t="s">
        <v>227</v>
      </c>
      <c r="J177" t="s">
        <v>262</v>
      </c>
      <c r="K177" t="s">
        <v>85</v>
      </c>
      <c r="L177" t="s">
        <v>86</v>
      </c>
      <c r="M177" s="2">
        <v>1.5693169440010277</v>
      </c>
      <c r="N177">
        <v>1</v>
      </c>
      <c r="O177" t="s">
        <v>87</v>
      </c>
      <c r="P177" t="s">
        <v>491</v>
      </c>
      <c r="T177">
        <v>1.569318</v>
      </c>
    </row>
    <row r="178" spans="1:20">
      <c r="A178">
        <v>304</v>
      </c>
      <c r="B178" t="s">
        <v>1029</v>
      </c>
      <c r="C178" t="s">
        <v>15</v>
      </c>
      <c r="D178" t="s">
        <v>223</v>
      </c>
      <c r="E178" t="s">
        <v>17</v>
      </c>
      <c r="F178" t="s">
        <v>224</v>
      </c>
      <c r="G178" t="s">
        <v>225</v>
      </c>
      <c r="H178" t="s">
        <v>226</v>
      </c>
      <c r="I178" t="s">
        <v>227</v>
      </c>
      <c r="J178" t="s">
        <v>262</v>
      </c>
      <c r="K178" t="s">
        <v>85</v>
      </c>
      <c r="L178" t="s">
        <v>86</v>
      </c>
      <c r="M178" s="2">
        <v>3.6519629495460677</v>
      </c>
      <c r="N178">
        <v>1</v>
      </c>
      <c r="O178" t="s">
        <v>87</v>
      </c>
      <c r="P178" t="s">
        <v>491</v>
      </c>
      <c r="T178">
        <v>3.651967</v>
      </c>
    </row>
    <row r="179" spans="1:20">
      <c r="A179">
        <v>306</v>
      </c>
      <c r="B179" t="s">
        <v>1030</v>
      </c>
      <c r="C179" t="s">
        <v>15</v>
      </c>
      <c r="D179" t="s">
        <v>223</v>
      </c>
      <c r="E179" t="s">
        <v>17</v>
      </c>
      <c r="F179" t="s">
        <v>224</v>
      </c>
      <c r="G179" t="s">
        <v>225</v>
      </c>
      <c r="H179" t="s">
        <v>226</v>
      </c>
      <c r="I179" t="s">
        <v>227</v>
      </c>
      <c r="J179" t="s">
        <v>262</v>
      </c>
      <c r="K179" t="s">
        <v>85</v>
      </c>
      <c r="L179" t="s">
        <v>86</v>
      </c>
      <c r="M179" s="2">
        <v>10.993080159679357</v>
      </c>
      <c r="N179">
        <v>1</v>
      </c>
      <c r="O179" t="s">
        <v>87</v>
      </c>
      <c r="P179" t="s">
        <v>491</v>
      </c>
      <c r="T179">
        <v>10.993096</v>
      </c>
    </row>
    <row r="180" spans="1:20">
      <c r="A180">
        <v>311</v>
      </c>
      <c r="B180" t="s">
        <v>1031</v>
      </c>
      <c r="C180" t="s">
        <v>15</v>
      </c>
      <c r="D180" t="s">
        <v>223</v>
      </c>
      <c r="E180" t="s">
        <v>17</v>
      </c>
      <c r="F180" t="s">
        <v>224</v>
      </c>
      <c r="G180" t="s">
        <v>225</v>
      </c>
      <c r="H180" t="s">
        <v>226</v>
      </c>
      <c r="I180" t="s">
        <v>227</v>
      </c>
      <c r="J180" t="s">
        <v>262</v>
      </c>
      <c r="K180" t="s">
        <v>85</v>
      </c>
      <c r="L180" t="s">
        <v>86</v>
      </c>
      <c r="M180" s="2">
        <v>15.60925076528469</v>
      </c>
      <c r="N180">
        <v>1</v>
      </c>
      <c r="O180" t="s">
        <v>87</v>
      </c>
      <c r="P180" t="s">
        <v>493</v>
      </c>
      <c r="T180">
        <v>15.609273999999999</v>
      </c>
    </row>
    <row r="181" spans="1:20">
      <c r="A181">
        <v>312</v>
      </c>
      <c r="B181" t="s">
        <v>1032</v>
      </c>
      <c r="C181" t="s">
        <v>15</v>
      </c>
      <c r="D181" t="s">
        <v>223</v>
      </c>
      <c r="E181" t="s">
        <v>17</v>
      </c>
      <c r="F181" t="s">
        <v>224</v>
      </c>
      <c r="G181" t="s">
        <v>225</v>
      </c>
      <c r="H181" t="s">
        <v>226</v>
      </c>
      <c r="I181" t="s">
        <v>227</v>
      </c>
      <c r="J181" t="s">
        <v>262</v>
      </c>
      <c r="K181" t="s">
        <v>85</v>
      </c>
      <c r="L181" t="s">
        <v>86</v>
      </c>
      <c r="M181" s="2">
        <v>2.4975859441641175</v>
      </c>
      <c r="N181">
        <v>1</v>
      </c>
      <c r="O181" t="s">
        <v>87</v>
      </c>
      <c r="P181" t="s">
        <v>493</v>
      </c>
      <c r="T181">
        <v>2.497592</v>
      </c>
    </row>
    <row r="182" spans="1:20">
      <c r="A182">
        <v>317</v>
      </c>
      <c r="B182" t="s">
        <v>1033</v>
      </c>
      <c r="C182" t="s">
        <v>15</v>
      </c>
      <c r="D182" t="s">
        <v>223</v>
      </c>
      <c r="E182" t="s">
        <v>17</v>
      </c>
      <c r="F182" t="s">
        <v>224</v>
      </c>
      <c r="G182" t="s">
        <v>225</v>
      </c>
      <c r="H182" t="s">
        <v>226</v>
      </c>
      <c r="I182" t="s">
        <v>227</v>
      </c>
      <c r="J182" t="s">
        <v>262</v>
      </c>
      <c r="K182" t="s">
        <v>85</v>
      </c>
      <c r="L182" t="s">
        <v>86</v>
      </c>
      <c r="M182" s="2">
        <v>7.8781888614876712</v>
      </c>
      <c r="N182">
        <v>1</v>
      </c>
      <c r="O182" t="s">
        <v>87</v>
      </c>
      <c r="P182" t="s">
        <v>1034</v>
      </c>
      <c r="T182">
        <v>7.8781970000000001</v>
      </c>
    </row>
    <row r="183" spans="1:20">
      <c r="A183">
        <v>321</v>
      </c>
      <c r="B183" t="s">
        <v>1035</v>
      </c>
      <c r="C183" t="s">
        <v>15</v>
      </c>
      <c r="D183" t="s">
        <v>223</v>
      </c>
      <c r="E183" t="s">
        <v>17</v>
      </c>
      <c r="F183" t="s">
        <v>224</v>
      </c>
      <c r="G183" t="s">
        <v>225</v>
      </c>
      <c r="H183" t="s">
        <v>226</v>
      </c>
      <c r="I183" t="s">
        <v>227</v>
      </c>
      <c r="J183" t="s">
        <v>262</v>
      </c>
      <c r="K183" t="s">
        <v>85</v>
      </c>
      <c r="L183" t="s">
        <v>86</v>
      </c>
      <c r="M183" s="2">
        <v>0.77372909885689156</v>
      </c>
      <c r="N183">
        <v>1</v>
      </c>
      <c r="O183" t="s">
        <v>87</v>
      </c>
      <c r="P183" t="s">
        <v>493</v>
      </c>
      <c r="T183">
        <v>0.77373000000000003</v>
      </c>
    </row>
    <row r="184" spans="1:20">
      <c r="A184">
        <v>335</v>
      </c>
      <c r="B184" t="s">
        <v>1037</v>
      </c>
      <c r="C184" t="s">
        <v>15</v>
      </c>
      <c r="D184" t="s">
        <v>223</v>
      </c>
      <c r="E184" t="s">
        <v>17</v>
      </c>
      <c r="F184" t="s">
        <v>224</v>
      </c>
      <c r="G184" t="s">
        <v>225</v>
      </c>
      <c r="H184" t="s">
        <v>226</v>
      </c>
      <c r="I184" t="s">
        <v>227</v>
      </c>
      <c r="J184" t="s">
        <v>262</v>
      </c>
      <c r="K184" t="s">
        <v>85</v>
      </c>
      <c r="L184" t="s">
        <v>996</v>
      </c>
      <c r="M184" s="2">
        <v>22.827161410822217</v>
      </c>
      <c r="N184">
        <v>1</v>
      </c>
      <c r="O184" t="s">
        <v>87</v>
      </c>
      <c r="P184" t="s">
        <v>263</v>
      </c>
      <c r="T184">
        <v>22.827203000000001</v>
      </c>
    </row>
    <row r="185" spans="1:20">
      <c r="A185">
        <v>336</v>
      </c>
      <c r="B185" t="s">
        <v>1038</v>
      </c>
      <c r="C185" t="s">
        <v>15</v>
      </c>
      <c r="D185" t="s">
        <v>223</v>
      </c>
      <c r="E185" t="s">
        <v>17</v>
      </c>
      <c r="F185" t="s">
        <v>224</v>
      </c>
      <c r="G185" t="s">
        <v>225</v>
      </c>
      <c r="H185" t="s">
        <v>226</v>
      </c>
      <c r="I185" t="s">
        <v>227</v>
      </c>
      <c r="J185" t="s">
        <v>262</v>
      </c>
      <c r="K185" t="s">
        <v>85</v>
      </c>
      <c r="L185" t="s">
        <v>86</v>
      </c>
      <c r="M185" s="2">
        <v>6.3821611276397006</v>
      </c>
      <c r="N185">
        <v>1</v>
      </c>
      <c r="O185" t="s">
        <v>87</v>
      </c>
      <c r="P185" t="s">
        <v>263</v>
      </c>
      <c r="T185">
        <v>8.5095449999999992</v>
      </c>
    </row>
    <row r="186" spans="1:20">
      <c r="A186">
        <v>337</v>
      </c>
      <c r="B186" t="s">
        <v>1039</v>
      </c>
      <c r="C186" t="s">
        <v>15</v>
      </c>
      <c r="D186" t="s">
        <v>223</v>
      </c>
      <c r="E186" t="s">
        <v>17</v>
      </c>
      <c r="F186" t="s">
        <v>224</v>
      </c>
      <c r="G186" t="s">
        <v>225</v>
      </c>
      <c r="H186" t="s">
        <v>226</v>
      </c>
      <c r="I186" t="s">
        <v>227</v>
      </c>
      <c r="J186" t="s">
        <v>262</v>
      </c>
      <c r="K186" t="s">
        <v>85</v>
      </c>
      <c r="L186" t="s">
        <v>86</v>
      </c>
      <c r="M186" s="2">
        <v>17.085566252106574</v>
      </c>
      <c r="N186">
        <v>1</v>
      </c>
      <c r="O186" t="s">
        <v>87</v>
      </c>
      <c r="P186" t="s">
        <v>263</v>
      </c>
      <c r="T186">
        <v>17.085583</v>
      </c>
    </row>
    <row r="187" spans="1:20">
      <c r="A187">
        <v>338</v>
      </c>
      <c r="B187" t="s">
        <v>1040</v>
      </c>
      <c r="C187" t="s">
        <v>15</v>
      </c>
      <c r="D187" t="s">
        <v>223</v>
      </c>
      <c r="E187" t="s">
        <v>17</v>
      </c>
      <c r="F187" t="s">
        <v>224</v>
      </c>
      <c r="G187" t="s">
        <v>225</v>
      </c>
      <c r="H187" t="s">
        <v>226</v>
      </c>
      <c r="I187" t="s">
        <v>227</v>
      </c>
      <c r="J187" t="s">
        <v>262</v>
      </c>
      <c r="K187" t="s">
        <v>85</v>
      </c>
      <c r="L187" t="s">
        <v>86</v>
      </c>
      <c r="M187" s="2">
        <v>7.930789820749915</v>
      </c>
      <c r="N187">
        <v>1</v>
      </c>
      <c r="O187" t="s">
        <v>87</v>
      </c>
      <c r="P187" t="s">
        <v>263</v>
      </c>
      <c r="T187">
        <v>7.9308149999999999</v>
      </c>
    </row>
    <row r="188" spans="1:20">
      <c r="A188">
        <v>347</v>
      </c>
      <c r="B188" t="s">
        <v>1041</v>
      </c>
      <c r="C188" t="s">
        <v>15</v>
      </c>
      <c r="D188" t="s">
        <v>223</v>
      </c>
      <c r="E188" t="s">
        <v>17</v>
      </c>
      <c r="F188" t="s">
        <v>224</v>
      </c>
      <c r="G188" t="s">
        <v>225</v>
      </c>
      <c r="H188" t="s">
        <v>226</v>
      </c>
      <c r="I188" t="s">
        <v>227</v>
      </c>
      <c r="J188" t="s">
        <v>262</v>
      </c>
      <c r="K188" t="s">
        <v>85</v>
      </c>
      <c r="L188" t="s">
        <v>86</v>
      </c>
      <c r="M188" s="2">
        <v>11.856211075006302</v>
      </c>
      <c r="N188">
        <v>1</v>
      </c>
      <c r="O188" t="s">
        <v>87</v>
      </c>
      <c r="P188" t="s">
        <v>263</v>
      </c>
      <c r="T188">
        <v>11.856218</v>
      </c>
    </row>
    <row r="189" spans="1:20">
      <c r="A189">
        <v>354</v>
      </c>
      <c r="B189" t="s">
        <v>1042</v>
      </c>
      <c r="C189" t="s">
        <v>15</v>
      </c>
      <c r="D189" t="s">
        <v>223</v>
      </c>
      <c r="E189" t="s">
        <v>17</v>
      </c>
      <c r="F189" t="s">
        <v>224</v>
      </c>
      <c r="G189" t="s">
        <v>225</v>
      </c>
      <c r="H189" t="s">
        <v>226</v>
      </c>
      <c r="I189" t="s">
        <v>227</v>
      </c>
      <c r="J189" t="s">
        <v>262</v>
      </c>
      <c r="K189" t="s">
        <v>85</v>
      </c>
      <c r="L189" t="s">
        <v>86</v>
      </c>
      <c r="M189" s="2">
        <v>0.70219151836238458</v>
      </c>
      <c r="N189">
        <v>1</v>
      </c>
      <c r="O189" t="s">
        <v>87</v>
      </c>
      <c r="P189" t="s">
        <v>263</v>
      </c>
      <c r="T189">
        <v>0.70219100000000001</v>
      </c>
    </row>
    <row r="190" spans="1:20">
      <c r="A190">
        <v>355</v>
      </c>
      <c r="B190" t="s">
        <v>1043</v>
      </c>
      <c r="C190" t="s">
        <v>15</v>
      </c>
      <c r="D190" t="s">
        <v>223</v>
      </c>
      <c r="E190" t="s">
        <v>17</v>
      </c>
      <c r="F190" t="s">
        <v>224</v>
      </c>
      <c r="G190" t="s">
        <v>225</v>
      </c>
      <c r="H190" t="s">
        <v>226</v>
      </c>
      <c r="I190" t="s">
        <v>227</v>
      </c>
      <c r="J190" t="s">
        <v>262</v>
      </c>
      <c r="K190" t="s">
        <v>85</v>
      </c>
      <c r="L190" t="s">
        <v>86</v>
      </c>
      <c r="M190" s="2">
        <v>0.26462099825543756</v>
      </c>
      <c r="N190">
        <v>1</v>
      </c>
      <c r="O190" t="s">
        <v>87</v>
      </c>
      <c r="P190" t="s">
        <v>263</v>
      </c>
      <c r="T190">
        <v>0.264621</v>
      </c>
    </row>
    <row r="191" spans="1:20">
      <c r="A191">
        <v>356</v>
      </c>
      <c r="B191" t="s">
        <v>1044</v>
      </c>
      <c r="C191" t="s">
        <v>15</v>
      </c>
      <c r="D191" t="s">
        <v>223</v>
      </c>
      <c r="E191" t="s">
        <v>17</v>
      </c>
      <c r="F191" t="s">
        <v>224</v>
      </c>
      <c r="G191" t="s">
        <v>225</v>
      </c>
      <c r="H191" t="s">
        <v>226</v>
      </c>
      <c r="I191" t="s">
        <v>227</v>
      </c>
      <c r="J191" t="s">
        <v>262</v>
      </c>
      <c r="K191" t="s">
        <v>85</v>
      </c>
      <c r="L191" t="s">
        <v>86</v>
      </c>
      <c r="M191" s="2">
        <v>1.1690897191896925</v>
      </c>
      <c r="N191">
        <v>1</v>
      </c>
      <c r="O191" t="s">
        <v>87</v>
      </c>
      <c r="P191" t="s">
        <v>263</v>
      </c>
      <c r="T191">
        <v>1.1690910000000001</v>
      </c>
    </row>
    <row r="192" spans="1:20">
      <c r="A192">
        <v>357</v>
      </c>
      <c r="B192" t="s">
        <v>1045</v>
      </c>
      <c r="C192" t="s">
        <v>15</v>
      </c>
      <c r="D192" t="s">
        <v>223</v>
      </c>
      <c r="E192" t="s">
        <v>17</v>
      </c>
      <c r="F192" t="s">
        <v>224</v>
      </c>
      <c r="G192" t="s">
        <v>225</v>
      </c>
      <c r="H192" t="s">
        <v>226</v>
      </c>
      <c r="I192" t="s">
        <v>227</v>
      </c>
      <c r="J192" t="s">
        <v>262</v>
      </c>
      <c r="K192" t="s">
        <v>85</v>
      </c>
      <c r="L192" t="s">
        <v>86</v>
      </c>
      <c r="M192" s="2">
        <v>0.62901822054630008</v>
      </c>
      <c r="N192">
        <v>1</v>
      </c>
      <c r="O192" t="s">
        <v>87</v>
      </c>
      <c r="P192" t="s">
        <v>263</v>
      </c>
      <c r="T192">
        <v>0.62901899999999999</v>
      </c>
    </row>
    <row r="193" spans="1:20">
      <c r="A193">
        <v>358</v>
      </c>
      <c r="B193" t="s">
        <v>1046</v>
      </c>
      <c r="C193" t="s">
        <v>15</v>
      </c>
      <c r="D193" t="s">
        <v>223</v>
      </c>
      <c r="E193" t="s">
        <v>17</v>
      </c>
      <c r="F193" t="s">
        <v>224</v>
      </c>
      <c r="G193" t="s">
        <v>225</v>
      </c>
      <c r="H193" t="s">
        <v>226</v>
      </c>
      <c r="I193" t="s">
        <v>227</v>
      </c>
      <c r="J193" t="s">
        <v>262</v>
      </c>
      <c r="K193" t="s">
        <v>85</v>
      </c>
      <c r="L193" t="s">
        <v>996</v>
      </c>
      <c r="M193" s="2">
        <v>0.43606386334096064</v>
      </c>
      <c r="N193">
        <v>1</v>
      </c>
      <c r="O193" t="s">
        <v>87</v>
      </c>
      <c r="P193" t="s">
        <v>263</v>
      </c>
      <c r="T193">
        <v>0.43606800000000001</v>
      </c>
    </row>
    <row r="194" spans="1:20">
      <c r="A194">
        <v>361</v>
      </c>
      <c r="B194" t="s">
        <v>1050</v>
      </c>
      <c r="C194" t="s">
        <v>15</v>
      </c>
      <c r="D194" t="s">
        <v>223</v>
      </c>
      <c r="E194" t="s">
        <v>17</v>
      </c>
      <c r="F194" t="s">
        <v>224</v>
      </c>
      <c r="G194" t="s">
        <v>225</v>
      </c>
      <c r="H194" t="s">
        <v>226</v>
      </c>
      <c r="I194" t="s">
        <v>227</v>
      </c>
      <c r="J194" t="s">
        <v>262</v>
      </c>
      <c r="K194" t="s">
        <v>85</v>
      </c>
      <c r="L194" t="s">
        <v>996</v>
      </c>
      <c r="M194" s="2">
        <v>1.4207936276520561E-2</v>
      </c>
      <c r="N194">
        <v>1</v>
      </c>
      <c r="O194" t="s">
        <v>87</v>
      </c>
      <c r="P194" t="s">
        <v>263</v>
      </c>
      <c r="T194">
        <v>1.4208E-2</v>
      </c>
    </row>
    <row r="195" spans="1:20">
      <c r="A195">
        <v>362</v>
      </c>
      <c r="B195" t="s">
        <v>1051</v>
      </c>
      <c r="C195" t="s">
        <v>15</v>
      </c>
      <c r="D195" t="s">
        <v>223</v>
      </c>
      <c r="E195" t="s">
        <v>17</v>
      </c>
      <c r="F195" t="s">
        <v>224</v>
      </c>
      <c r="G195" t="s">
        <v>225</v>
      </c>
      <c r="H195" t="s">
        <v>226</v>
      </c>
      <c r="I195" t="s">
        <v>227</v>
      </c>
      <c r="J195" t="s">
        <v>262</v>
      </c>
      <c r="K195" t="s">
        <v>85</v>
      </c>
      <c r="L195" t="s">
        <v>996</v>
      </c>
      <c r="M195" s="2">
        <v>0.18576089931453027</v>
      </c>
      <c r="N195">
        <v>1</v>
      </c>
      <c r="O195" t="s">
        <v>87</v>
      </c>
      <c r="P195" t="s">
        <v>263</v>
      </c>
      <c r="T195">
        <v>0.18576200000000001</v>
      </c>
    </row>
    <row r="196" spans="1:20">
      <c r="A196">
        <v>364</v>
      </c>
      <c r="B196" t="s">
        <v>1052</v>
      </c>
      <c r="C196" t="s">
        <v>15</v>
      </c>
      <c r="D196" t="s">
        <v>223</v>
      </c>
      <c r="E196" t="s">
        <v>17</v>
      </c>
      <c r="F196" t="s">
        <v>224</v>
      </c>
      <c r="G196" t="s">
        <v>225</v>
      </c>
      <c r="H196" t="s">
        <v>226</v>
      </c>
      <c r="I196" t="s">
        <v>227</v>
      </c>
      <c r="J196" t="s">
        <v>262</v>
      </c>
      <c r="K196" t="s">
        <v>85</v>
      </c>
      <c r="L196" t="s">
        <v>86</v>
      </c>
      <c r="M196" s="2">
        <v>5.0136787857746494</v>
      </c>
      <c r="N196">
        <v>1</v>
      </c>
      <c r="O196" t="s">
        <v>87</v>
      </c>
      <c r="P196" t="s">
        <v>263</v>
      </c>
      <c r="T196">
        <v>5.0136830000000003</v>
      </c>
    </row>
    <row r="197" spans="1:20">
      <c r="A197">
        <v>366</v>
      </c>
      <c r="B197" t="s">
        <v>1053</v>
      </c>
      <c r="C197" t="s">
        <v>15</v>
      </c>
      <c r="D197" t="s">
        <v>223</v>
      </c>
      <c r="E197" t="s">
        <v>17</v>
      </c>
      <c r="F197" t="s">
        <v>224</v>
      </c>
      <c r="G197" t="s">
        <v>225</v>
      </c>
      <c r="H197" t="s">
        <v>226</v>
      </c>
      <c r="I197" t="s">
        <v>227</v>
      </c>
      <c r="J197" t="s">
        <v>262</v>
      </c>
      <c r="K197" t="s">
        <v>85</v>
      </c>
      <c r="L197" t="s">
        <v>86</v>
      </c>
      <c r="M197" s="2">
        <v>5.8073399981714218</v>
      </c>
      <c r="N197">
        <v>1</v>
      </c>
      <c r="O197" t="s">
        <v>87</v>
      </c>
      <c r="P197" t="s">
        <v>263</v>
      </c>
      <c r="T197">
        <v>5.8073399999999999</v>
      </c>
    </row>
    <row r="198" spans="1:20">
      <c r="A198">
        <v>369</v>
      </c>
      <c r="B198" t="s">
        <v>1054</v>
      </c>
      <c r="C198" t="s">
        <v>15</v>
      </c>
      <c r="D198" t="s">
        <v>223</v>
      </c>
      <c r="E198" t="s">
        <v>17</v>
      </c>
      <c r="F198" t="s">
        <v>224</v>
      </c>
      <c r="G198" t="s">
        <v>225</v>
      </c>
      <c r="H198" t="s">
        <v>226</v>
      </c>
      <c r="I198" t="s">
        <v>227</v>
      </c>
      <c r="J198" t="s">
        <v>262</v>
      </c>
      <c r="K198" t="s">
        <v>85</v>
      </c>
      <c r="L198" t="s">
        <v>86</v>
      </c>
      <c r="M198" s="2">
        <v>9.5046115207840138</v>
      </c>
      <c r="N198">
        <v>1</v>
      </c>
      <c r="O198" t="s">
        <v>87</v>
      </c>
      <c r="P198" t="s">
        <v>263</v>
      </c>
      <c r="T198">
        <v>9.5046330000000001</v>
      </c>
    </row>
    <row r="199" spans="1:20">
      <c r="A199">
        <v>400</v>
      </c>
      <c r="B199" t="s">
        <v>1057</v>
      </c>
      <c r="C199" t="s">
        <v>15</v>
      </c>
      <c r="D199" t="s">
        <v>223</v>
      </c>
      <c r="E199" t="s">
        <v>17</v>
      </c>
      <c r="F199" t="s">
        <v>224</v>
      </c>
      <c r="G199" t="s">
        <v>225</v>
      </c>
      <c r="H199" t="s">
        <v>226</v>
      </c>
      <c r="I199" t="s">
        <v>227</v>
      </c>
      <c r="J199" t="s">
        <v>262</v>
      </c>
      <c r="K199" t="s">
        <v>85</v>
      </c>
      <c r="L199" t="s">
        <v>86</v>
      </c>
      <c r="M199" s="2">
        <v>3.0575110903268214</v>
      </c>
      <c r="N199">
        <v>1</v>
      </c>
      <c r="O199" t="s">
        <v>87</v>
      </c>
      <c r="P199" t="s">
        <v>263</v>
      </c>
      <c r="T199">
        <v>3.0575130000000001</v>
      </c>
    </row>
    <row r="200" spans="1:20">
      <c r="A200">
        <v>467</v>
      </c>
      <c r="B200" t="s">
        <v>1061</v>
      </c>
      <c r="C200" t="s">
        <v>15</v>
      </c>
      <c r="D200" t="s">
        <v>223</v>
      </c>
      <c r="E200" t="s">
        <v>17</v>
      </c>
      <c r="F200" t="s">
        <v>224</v>
      </c>
      <c r="G200" t="s">
        <v>225</v>
      </c>
      <c r="H200" t="s">
        <v>226</v>
      </c>
      <c r="I200" t="s">
        <v>227</v>
      </c>
      <c r="J200" t="s">
        <v>262</v>
      </c>
      <c r="K200" t="s">
        <v>85</v>
      </c>
      <c r="L200" t="s">
        <v>86</v>
      </c>
      <c r="M200" s="2">
        <v>4.6640028812462007E-2</v>
      </c>
      <c r="N200">
        <v>1</v>
      </c>
      <c r="O200" t="s">
        <v>87</v>
      </c>
      <c r="P200" t="s">
        <v>263</v>
      </c>
      <c r="T200">
        <v>4.6640000000000001E-2</v>
      </c>
    </row>
    <row r="201" spans="1:20">
      <c r="A201">
        <v>468</v>
      </c>
      <c r="B201" t="s">
        <v>1062</v>
      </c>
      <c r="C201" t="s">
        <v>15</v>
      </c>
      <c r="D201" t="s">
        <v>223</v>
      </c>
      <c r="E201" t="s">
        <v>17</v>
      </c>
      <c r="F201" t="s">
        <v>224</v>
      </c>
      <c r="G201" t="s">
        <v>225</v>
      </c>
      <c r="H201" t="s">
        <v>226</v>
      </c>
      <c r="I201" t="s">
        <v>227</v>
      </c>
      <c r="J201" t="s">
        <v>262</v>
      </c>
      <c r="K201" t="s">
        <v>85</v>
      </c>
      <c r="L201" t="s">
        <v>86</v>
      </c>
      <c r="M201" s="2">
        <v>0.11105151351912346</v>
      </c>
      <c r="N201">
        <v>1</v>
      </c>
      <c r="O201" t="s">
        <v>87</v>
      </c>
      <c r="P201" t="s">
        <v>263</v>
      </c>
      <c r="T201">
        <v>0.111052</v>
      </c>
    </row>
    <row r="202" spans="1:20">
      <c r="A202">
        <v>470</v>
      </c>
      <c r="B202" t="s">
        <v>1063</v>
      </c>
      <c r="C202" t="s">
        <v>15</v>
      </c>
      <c r="D202" t="s">
        <v>223</v>
      </c>
      <c r="E202" t="s">
        <v>17</v>
      </c>
      <c r="F202" t="s">
        <v>224</v>
      </c>
      <c r="G202" t="s">
        <v>225</v>
      </c>
      <c r="H202" t="s">
        <v>226</v>
      </c>
      <c r="I202" t="s">
        <v>227</v>
      </c>
      <c r="J202" t="s">
        <v>262</v>
      </c>
      <c r="K202" t="s">
        <v>85</v>
      </c>
      <c r="L202" t="s">
        <v>86</v>
      </c>
      <c r="M202" s="2">
        <v>5.3003313868035962</v>
      </c>
      <c r="N202">
        <v>1</v>
      </c>
      <c r="O202" t="s">
        <v>87</v>
      </c>
      <c r="P202" t="s">
        <v>263</v>
      </c>
      <c r="T202">
        <v>2.296818</v>
      </c>
    </row>
    <row r="203" spans="1:20">
      <c r="A203">
        <v>473</v>
      </c>
      <c r="B203" t="s">
        <v>1064</v>
      </c>
      <c r="C203" t="s">
        <v>15</v>
      </c>
      <c r="D203" t="s">
        <v>223</v>
      </c>
      <c r="E203" t="s">
        <v>17</v>
      </c>
      <c r="F203" t="s">
        <v>224</v>
      </c>
      <c r="G203" t="s">
        <v>225</v>
      </c>
      <c r="H203" t="s">
        <v>226</v>
      </c>
      <c r="I203" t="s">
        <v>227</v>
      </c>
      <c r="J203" t="s">
        <v>262</v>
      </c>
      <c r="K203" t="s">
        <v>85</v>
      </c>
      <c r="L203" t="s">
        <v>86</v>
      </c>
      <c r="M203" s="2">
        <v>0.83820397419233672</v>
      </c>
      <c r="N203">
        <v>1</v>
      </c>
      <c r="O203" t="s">
        <v>87</v>
      </c>
      <c r="P203" t="s">
        <v>263</v>
      </c>
      <c r="T203">
        <v>0.72929999999999995</v>
      </c>
    </row>
    <row r="204" spans="1:20">
      <c r="A204">
        <v>478</v>
      </c>
      <c r="B204" t="s">
        <v>1065</v>
      </c>
      <c r="C204" t="s">
        <v>15</v>
      </c>
      <c r="D204" t="s">
        <v>223</v>
      </c>
      <c r="E204" t="s">
        <v>17</v>
      </c>
      <c r="F204" t="s">
        <v>224</v>
      </c>
      <c r="G204" t="s">
        <v>225</v>
      </c>
      <c r="H204" t="s">
        <v>226</v>
      </c>
      <c r="I204" t="s">
        <v>227</v>
      </c>
      <c r="J204" t="s">
        <v>262</v>
      </c>
      <c r="K204" t="s">
        <v>85</v>
      </c>
      <c r="L204" t="s">
        <v>996</v>
      </c>
      <c r="M204" s="2">
        <v>0.74257638292404482</v>
      </c>
      <c r="N204">
        <v>1</v>
      </c>
      <c r="O204" t="s">
        <v>87</v>
      </c>
      <c r="P204" t="s">
        <v>263</v>
      </c>
      <c r="T204">
        <v>0.76699700000000004</v>
      </c>
    </row>
    <row r="205" spans="1:20">
      <c r="A205">
        <v>552</v>
      </c>
      <c r="B205" t="s">
        <v>1073</v>
      </c>
      <c r="C205" t="s">
        <v>15</v>
      </c>
      <c r="D205" t="s">
        <v>223</v>
      </c>
      <c r="E205" t="s">
        <v>17</v>
      </c>
      <c r="F205" t="s">
        <v>224</v>
      </c>
      <c r="G205" t="s">
        <v>225</v>
      </c>
      <c r="H205" t="s">
        <v>226</v>
      </c>
      <c r="I205" t="s">
        <v>227</v>
      </c>
      <c r="J205" t="s">
        <v>262</v>
      </c>
      <c r="K205" t="s">
        <v>85</v>
      </c>
      <c r="L205" t="s">
        <v>86</v>
      </c>
      <c r="M205" s="2">
        <v>6.8703675123429031</v>
      </c>
      <c r="N205">
        <v>1</v>
      </c>
      <c r="O205" t="s">
        <v>87</v>
      </c>
      <c r="P205" t="s">
        <v>263</v>
      </c>
      <c r="T205">
        <v>6.8703700000000003</v>
      </c>
    </row>
    <row r="206" spans="1:20">
      <c r="A206">
        <v>572</v>
      </c>
      <c r="B206" t="s">
        <v>1080</v>
      </c>
      <c r="C206" t="s">
        <v>15</v>
      </c>
      <c r="D206" t="s">
        <v>223</v>
      </c>
      <c r="E206" t="s">
        <v>17</v>
      </c>
      <c r="F206" t="s">
        <v>224</v>
      </c>
      <c r="G206" t="s">
        <v>225</v>
      </c>
      <c r="H206" t="s">
        <v>226</v>
      </c>
      <c r="I206" t="s">
        <v>227</v>
      </c>
      <c r="J206" t="s">
        <v>262</v>
      </c>
      <c r="K206" t="s">
        <v>85</v>
      </c>
      <c r="L206" t="s">
        <v>86</v>
      </c>
      <c r="M206" s="2">
        <v>0.6654416050962968</v>
      </c>
      <c r="N206">
        <v>1</v>
      </c>
      <c r="O206" t="s">
        <v>87</v>
      </c>
      <c r="P206" t="s">
        <v>263</v>
      </c>
      <c r="T206">
        <v>0.69386800000000004</v>
      </c>
    </row>
    <row r="207" spans="1:20">
      <c r="A207">
        <v>609</v>
      </c>
      <c r="B207" t="s">
        <v>1083</v>
      </c>
      <c r="C207" t="s">
        <v>15</v>
      </c>
      <c r="D207" t="s">
        <v>223</v>
      </c>
      <c r="E207" t="s">
        <v>17</v>
      </c>
      <c r="F207" t="s">
        <v>224</v>
      </c>
      <c r="G207" t="s">
        <v>225</v>
      </c>
      <c r="H207" t="s">
        <v>226</v>
      </c>
      <c r="I207" t="s">
        <v>227</v>
      </c>
      <c r="J207" t="s">
        <v>262</v>
      </c>
      <c r="K207" t="s">
        <v>85</v>
      </c>
      <c r="L207" t="s">
        <v>86</v>
      </c>
      <c r="M207" s="2">
        <v>11.310523012656725</v>
      </c>
      <c r="N207">
        <v>1</v>
      </c>
      <c r="O207" t="s">
        <v>87</v>
      </c>
      <c r="P207" t="s">
        <v>263</v>
      </c>
      <c r="T207">
        <v>10.068405</v>
      </c>
    </row>
    <row r="208" spans="1:20">
      <c r="A208">
        <v>635</v>
      </c>
      <c r="B208" t="s">
        <v>1088</v>
      </c>
      <c r="C208" t="s">
        <v>15</v>
      </c>
      <c r="D208" t="s">
        <v>223</v>
      </c>
      <c r="E208" t="s">
        <v>17</v>
      </c>
      <c r="F208" t="s">
        <v>224</v>
      </c>
      <c r="G208" t="s">
        <v>225</v>
      </c>
      <c r="H208" t="s">
        <v>226</v>
      </c>
      <c r="I208" t="s">
        <v>227</v>
      </c>
      <c r="J208" t="s">
        <v>262</v>
      </c>
      <c r="K208" t="s">
        <v>85</v>
      </c>
      <c r="L208" t="s">
        <v>996</v>
      </c>
      <c r="M208" s="2">
        <v>0.86489701496963078</v>
      </c>
      <c r="N208">
        <v>1</v>
      </c>
      <c r="O208" t="s">
        <v>87</v>
      </c>
      <c r="P208" t="s">
        <v>263</v>
      </c>
      <c r="T208">
        <v>0.84588700000000006</v>
      </c>
    </row>
    <row r="209" spans="1:20">
      <c r="A209">
        <v>919</v>
      </c>
      <c r="B209" t="s">
        <v>1104</v>
      </c>
      <c r="C209" t="s">
        <v>15</v>
      </c>
      <c r="D209" t="s">
        <v>223</v>
      </c>
      <c r="E209" t="s">
        <v>17</v>
      </c>
      <c r="F209" t="s">
        <v>224</v>
      </c>
      <c r="G209" t="s">
        <v>225</v>
      </c>
      <c r="H209" t="s">
        <v>226</v>
      </c>
      <c r="I209" t="s">
        <v>227</v>
      </c>
      <c r="J209" t="s">
        <v>262</v>
      </c>
      <c r="K209" t="s">
        <v>85</v>
      </c>
      <c r="L209" t="s">
        <v>86</v>
      </c>
      <c r="M209" s="2">
        <v>15.038692418813598</v>
      </c>
      <c r="N209">
        <v>1</v>
      </c>
      <c r="O209" t="s">
        <v>87</v>
      </c>
      <c r="P209" t="s">
        <v>263</v>
      </c>
      <c r="T209">
        <v>15.038701</v>
      </c>
    </row>
    <row r="210" spans="1:20">
      <c r="A210">
        <v>929</v>
      </c>
      <c r="B210" t="s">
        <v>1112</v>
      </c>
      <c r="C210" t="s">
        <v>15</v>
      </c>
      <c r="D210" t="s">
        <v>223</v>
      </c>
      <c r="E210" t="s">
        <v>17</v>
      </c>
      <c r="F210" t="s">
        <v>224</v>
      </c>
      <c r="G210" t="s">
        <v>225</v>
      </c>
      <c r="H210" t="s">
        <v>226</v>
      </c>
      <c r="I210" t="s">
        <v>227</v>
      </c>
      <c r="J210" t="s">
        <v>262</v>
      </c>
      <c r="K210" t="s">
        <v>85</v>
      </c>
      <c r="L210" t="s">
        <v>86</v>
      </c>
      <c r="M210" s="2">
        <v>7.6199606981709271</v>
      </c>
      <c r="N210">
        <v>1</v>
      </c>
      <c r="O210" t="s">
        <v>87</v>
      </c>
      <c r="P210" t="s">
        <v>446</v>
      </c>
      <c r="T210">
        <v>7.6199659999999998</v>
      </c>
    </row>
    <row r="211" spans="1:20">
      <c r="A211">
        <v>930</v>
      </c>
      <c r="B211" t="s">
        <v>1113</v>
      </c>
      <c r="C211" t="s">
        <v>15</v>
      </c>
      <c r="D211" t="s">
        <v>223</v>
      </c>
      <c r="E211" t="s">
        <v>17</v>
      </c>
      <c r="F211" t="s">
        <v>224</v>
      </c>
      <c r="G211" t="s">
        <v>225</v>
      </c>
      <c r="H211" t="s">
        <v>226</v>
      </c>
      <c r="I211" t="s">
        <v>227</v>
      </c>
      <c r="J211" t="s">
        <v>262</v>
      </c>
      <c r="K211" t="s">
        <v>85</v>
      </c>
      <c r="L211" t="s">
        <v>86</v>
      </c>
      <c r="M211" s="2">
        <v>8.4643650314070662</v>
      </c>
      <c r="N211">
        <v>1</v>
      </c>
      <c r="O211" t="s">
        <v>87</v>
      </c>
      <c r="P211" t="s">
        <v>446</v>
      </c>
      <c r="T211">
        <v>8.4643739999999994</v>
      </c>
    </row>
    <row r="212" spans="1:20">
      <c r="A212">
        <v>933</v>
      </c>
      <c r="B212" t="s">
        <v>1116</v>
      </c>
      <c r="C212" t="s">
        <v>15</v>
      </c>
      <c r="D212" t="s">
        <v>223</v>
      </c>
      <c r="E212" t="s">
        <v>17</v>
      </c>
      <c r="F212" t="s">
        <v>224</v>
      </c>
      <c r="G212" t="s">
        <v>225</v>
      </c>
      <c r="H212" t="s">
        <v>226</v>
      </c>
      <c r="I212" t="s">
        <v>227</v>
      </c>
      <c r="J212" t="s">
        <v>262</v>
      </c>
      <c r="K212" t="s">
        <v>85</v>
      </c>
      <c r="L212" t="s">
        <v>86</v>
      </c>
      <c r="M212" s="2">
        <v>20.467481928705219</v>
      </c>
      <c r="N212">
        <v>1</v>
      </c>
      <c r="O212" t="s">
        <v>87</v>
      </c>
      <c r="P212" t="s">
        <v>446</v>
      </c>
      <c r="T212">
        <v>23.49811</v>
      </c>
    </row>
    <row r="213" spans="1:20">
      <c r="A213">
        <v>938</v>
      </c>
      <c r="B213" t="s">
        <v>1121</v>
      </c>
      <c r="C213" t="s">
        <v>15</v>
      </c>
      <c r="D213" t="s">
        <v>223</v>
      </c>
      <c r="E213" t="s">
        <v>17</v>
      </c>
      <c r="F213" t="s">
        <v>224</v>
      </c>
      <c r="G213" t="s">
        <v>225</v>
      </c>
      <c r="H213" t="s">
        <v>226</v>
      </c>
      <c r="I213" t="s">
        <v>227</v>
      </c>
      <c r="J213" t="s">
        <v>262</v>
      </c>
      <c r="K213" t="s">
        <v>85</v>
      </c>
      <c r="L213" t="s">
        <v>86</v>
      </c>
      <c r="M213" s="2">
        <v>29.42721610186663</v>
      </c>
      <c r="N213">
        <v>1</v>
      </c>
      <c r="O213" t="s">
        <v>87</v>
      </c>
      <c r="P213" t="s">
        <v>263</v>
      </c>
      <c r="T213">
        <v>29.786041999999998</v>
      </c>
    </row>
    <row r="214" spans="1:20">
      <c r="A214">
        <v>946</v>
      </c>
      <c r="B214" t="s">
        <v>1130</v>
      </c>
      <c r="C214" t="s">
        <v>15</v>
      </c>
      <c r="D214" t="s">
        <v>223</v>
      </c>
      <c r="E214" t="s">
        <v>17</v>
      </c>
      <c r="F214" t="s">
        <v>224</v>
      </c>
      <c r="G214" t="s">
        <v>225</v>
      </c>
      <c r="H214" t="s">
        <v>226</v>
      </c>
      <c r="I214" t="s">
        <v>227</v>
      </c>
      <c r="J214" t="s">
        <v>262</v>
      </c>
      <c r="K214" t="s">
        <v>85</v>
      </c>
      <c r="L214" t="s">
        <v>86</v>
      </c>
      <c r="M214" s="2">
        <v>8.1661271657532009</v>
      </c>
      <c r="N214">
        <v>1</v>
      </c>
      <c r="O214" t="s">
        <v>87</v>
      </c>
      <c r="P214" t="s">
        <v>263</v>
      </c>
      <c r="T214">
        <v>8.0442239999999998</v>
      </c>
    </row>
    <row r="215" spans="1:20">
      <c r="A215">
        <v>948</v>
      </c>
      <c r="B215" t="s">
        <v>1132</v>
      </c>
      <c r="C215" t="s">
        <v>15</v>
      </c>
      <c r="D215" t="s">
        <v>223</v>
      </c>
      <c r="E215" t="s">
        <v>17</v>
      </c>
      <c r="F215" t="s">
        <v>224</v>
      </c>
      <c r="G215" t="s">
        <v>225</v>
      </c>
      <c r="H215" t="s">
        <v>226</v>
      </c>
      <c r="I215" t="s">
        <v>227</v>
      </c>
      <c r="J215" t="s">
        <v>262</v>
      </c>
      <c r="K215" t="s">
        <v>85</v>
      </c>
      <c r="L215" t="s">
        <v>86</v>
      </c>
      <c r="M215" s="2">
        <v>9.7134712332524469</v>
      </c>
      <c r="N215">
        <v>1</v>
      </c>
      <c r="O215" t="s">
        <v>87</v>
      </c>
      <c r="P215" t="s">
        <v>263</v>
      </c>
      <c r="T215">
        <v>9.713476</v>
      </c>
    </row>
    <row r="216" spans="1:20">
      <c r="A216">
        <v>949</v>
      </c>
      <c r="B216" t="s">
        <v>1133</v>
      </c>
      <c r="C216" t="s">
        <v>15</v>
      </c>
      <c r="D216" t="s">
        <v>223</v>
      </c>
      <c r="E216" t="s">
        <v>17</v>
      </c>
      <c r="F216" t="s">
        <v>224</v>
      </c>
      <c r="G216" t="s">
        <v>225</v>
      </c>
      <c r="H216" t="s">
        <v>226</v>
      </c>
      <c r="I216" t="s">
        <v>227</v>
      </c>
      <c r="J216" t="s">
        <v>262</v>
      </c>
      <c r="K216" t="s">
        <v>85</v>
      </c>
      <c r="L216" t="s">
        <v>86</v>
      </c>
      <c r="M216" s="2">
        <v>28.87719860929214</v>
      </c>
      <c r="N216">
        <v>1</v>
      </c>
      <c r="O216" t="s">
        <v>87</v>
      </c>
      <c r="P216" t="s">
        <v>263</v>
      </c>
      <c r="T216">
        <v>29.125876999999999</v>
      </c>
    </row>
    <row r="217" spans="1:20">
      <c r="A217">
        <v>976</v>
      </c>
      <c r="B217" t="s">
        <v>223</v>
      </c>
      <c r="C217" t="s">
        <v>15</v>
      </c>
      <c r="D217" t="s">
        <v>223</v>
      </c>
      <c r="E217" t="s">
        <v>17</v>
      </c>
      <c r="F217" t="s">
        <v>224</v>
      </c>
      <c r="G217" t="s">
        <v>225</v>
      </c>
      <c r="H217" t="s">
        <v>226</v>
      </c>
      <c r="I217" t="s">
        <v>227</v>
      </c>
      <c r="J217" t="s">
        <v>262</v>
      </c>
      <c r="K217" t="s">
        <v>85</v>
      </c>
      <c r="L217" t="s">
        <v>86</v>
      </c>
      <c r="M217" s="2">
        <v>1.5843621266858749</v>
      </c>
      <c r="N217">
        <v>1</v>
      </c>
      <c r="O217" t="s">
        <v>87</v>
      </c>
      <c r="P217" t="s">
        <v>263</v>
      </c>
      <c r="T217" t="s">
        <v>26</v>
      </c>
    </row>
    <row r="218" spans="1:20">
      <c r="A218">
        <v>981</v>
      </c>
      <c r="B218" t="s">
        <v>223</v>
      </c>
      <c r="C218" t="s">
        <v>15</v>
      </c>
      <c r="D218" t="s">
        <v>223</v>
      </c>
      <c r="E218" t="s">
        <v>17</v>
      </c>
      <c r="F218" t="s">
        <v>224</v>
      </c>
      <c r="G218" t="s">
        <v>225</v>
      </c>
      <c r="H218" t="s">
        <v>226</v>
      </c>
      <c r="I218" t="s">
        <v>227</v>
      </c>
      <c r="J218" t="s">
        <v>262</v>
      </c>
      <c r="K218" t="s">
        <v>85</v>
      </c>
      <c r="L218" t="s">
        <v>86</v>
      </c>
      <c r="M218" s="2">
        <v>10.204937387999585</v>
      </c>
      <c r="N218">
        <v>1</v>
      </c>
      <c r="O218" t="s">
        <v>87</v>
      </c>
      <c r="P218" t="s">
        <v>263</v>
      </c>
      <c r="T218" t="s">
        <v>26</v>
      </c>
    </row>
    <row r="219" spans="1:20">
      <c r="A219">
        <v>1024</v>
      </c>
      <c r="B219" t="s">
        <v>223</v>
      </c>
      <c r="C219" t="s">
        <v>15</v>
      </c>
      <c r="D219" t="s">
        <v>223</v>
      </c>
      <c r="E219" t="s">
        <v>17</v>
      </c>
      <c r="F219" t="s">
        <v>224</v>
      </c>
      <c r="G219" t="s">
        <v>225</v>
      </c>
      <c r="H219" t="s">
        <v>226</v>
      </c>
      <c r="I219" t="s">
        <v>227</v>
      </c>
      <c r="J219" t="s">
        <v>262</v>
      </c>
      <c r="K219" t="s">
        <v>85</v>
      </c>
      <c r="L219" t="s">
        <v>86</v>
      </c>
      <c r="M219" s="2">
        <v>3.0304081319838092</v>
      </c>
      <c r="N219">
        <v>1</v>
      </c>
      <c r="O219" t="s">
        <v>87</v>
      </c>
      <c r="P219" t="s">
        <v>454</v>
      </c>
      <c r="T219" t="s">
        <v>26</v>
      </c>
    </row>
    <row r="220" spans="1:20">
      <c r="A220">
        <v>1034</v>
      </c>
      <c r="B220" t="s">
        <v>223</v>
      </c>
      <c r="C220" t="s">
        <v>15</v>
      </c>
      <c r="D220" t="s">
        <v>223</v>
      </c>
      <c r="E220" t="s">
        <v>17</v>
      </c>
      <c r="F220" t="s">
        <v>224</v>
      </c>
      <c r="G220" t="s">
        <v>225</v>
      </c>
      <c r="H220" t="s">
        <v>226</v>
      </c>
      <c r="I220" t="s">
        <v>227</v>
      </c>
      <c r="J220" t="s">
        <v>262</v>
      </c>
      <c r="K220" t="s">
        <v>85</v>
      </c>
      <c r="L220" t="s">
        <v>86</v>
      </c>
      <c r="M220" s="2">
        <v>1.3235792975294427</v>
      </c>
      <c r="N220">
        <v>1</v>
      </c>
      <c r="O220" t="s">
        <v>87</v>
      </c>
      <c r="P220" t="s">
        <v>263</v>
      </c>
      <c r="T220" t="s">
        <v>26</v>
      </c>
    </row>
    <row r="221" spans="1:20">
      <c r="A221">
        <v>1040</v>
      </c>
      <c r="B221" t="s">
        <v>261</v>
      </c>
      <c r="C221" t="s">
        <v>15</v>
      </c>
      <c r="D221" t="s">
        <v>223</v>
      </c>
      <c r="E221" t="s">
        <v>17</v>
      </c>
      <c r="F221" t="s">
        <v>224</v>
      </c>
      <c r="G221" t="s">
        <v>225</v>
      </c>
      <c r="H221" t="s">
        <v>226</v>
      </c>
      <c r="I221" t="s">
        <v>227</v>
      </c>
      <c r="J221" t="s">
        <v>262</v>
      </c>
      <c r="K221" t="s">
        <v>85</v>
      </c>
      <c r="L221" t="s">
        <v>86</v>
      </c>
      <c r="M221" s="2">
        <v>2.1272083444942496</v>
      </c>
      <c r="N221">
        <v>1</v>
      </c>
      <c r="O221" t="s">
        <v>87</v>
      </c>
      <c r="P221" t="s">
        <v>263</v>
      </c>
      <c r="T221" t="s">
        <v>26</v>
      </c>
    </row>
    <row r="222" spans="1:20">
      <c r="A222">
        <v>399</v>
      </c>
      <c r="B222" t="s">
        <v>1158</v>
      </c>
      <c r="C222" t="s">
        <v>15</v>
      </c>
      <c r="D222" t="s">
        <v>223</v>
      </c>
      <c r="E222" t="s">
        <v>17</v>
      </c>
      <c r="F222" t="s">
        <v>224</v>
      </c>
      <c r="G222" t="s">
        <v>225</v>
      </c>
      <c r="H222" t="s">
        <v>226</v>
      </c>
      <c r="I222" t="s">
        <v>227</v>
      </c>
      <c r="J222" t="s">
        <v>262</v>
      </c>
      <c r="K222" t="s">
        <v>1136</v>
      </c>
      <c r="L222" t="s">
        <v>1060</v>
      </c>
      <c r="M222" s="2">
        <v>4.7368466962039708</v>
      </c>
      <c r="N222">
        <v>1</v>
      </c>
      <c r="O222" t="s">
        <v>87</v>
      </c>
      <c r="P222" t="s">
        <v>263</v>
      </c>
      <c r="T222">
        <v>6.9701009999999997</v>
      </c>
    </row>
    <row r="223" spans="1:20">
      <c r="A223">
        <v>402</v>
      </c>
      <c r="B223" t="s">
        <v>1159</v>
      </c>
      <c r="C223" t="s">
        <v>15</v>
      </c>
      <c r="D223" t="s">
        <v>223</v>
      </c>
      <c r="E223" t="s">
        <v>17</v>
      </c>
      <c r="F223" t="s">
        <v>224</v>
      </c>
      <c r="G223" t="s">
        <v>225</v>
      </c>
      <c r="H223" t="s">
        <v>226</v>
      </c>
      <c r="I223" t="s">
        <v>227</v>
      </c>
      <c r="J223" t="s">
        <v>262</v>
      </c>
      <c r="K223" t="s">
        <v>1136</v>
      </c>
      <c r="L223" t="s">
        <v>1060</v>
      </c>
      <c r="M223" s="2">
        <v>3.9536413419292984</v>
      </c>
      <c r="N223">
        <v>1</v>
      </c>
      <c r="O223" t="s">
        <v>87</v>
      </c>
      <c r="P223" t="s">
        <v>263</v>
      </c>
      <c r="T223">
        <v>3.9536449999999999</v>
      </c>
    </row>
    <row r="224" spans="1:20">
      <c r="A224">
        <v>652</v>
      </c>
      <c r="B224" t="s">
        <v>1172</v>
      </c>
      <c r="C224" t="s">
        <v>15</v>
      </c>
      <c r="D224" t="s">
        <v>223</v>
      </c>
      <c r="E224" t="s">
        <v>17</v>
      </c>
      <c r="F224" t="s">
        <v>224</v>
      </c>
      <c r="G224" t="s">
        <v>225</v>
      </c>
      <c r="H224" t="s">
        <v>226</v>
      </c>
      <c r="I224" t="s">
        <v>227</v>
      </c>
      <c r="J224" t="s">
        <v>262</v>
      </c>
      <c r="K224" t="s">
        <v>1136</v>
      </c>
      <c r="L224" t="s">
        <v>1060</v>
      </c>
      <c r="M224" s="2">
        <v>4.2369488475015196</v>
      </c>
      <c r="N224">
        <v>1</v>
      </c>
      <c r="O224" t="s">
        <v>87</v>
      </c>
      <c r="P224" t="s">
        <v>263</v>
      </c>
      <c r="T224">
        <v>4.2369589999999997</v>
      </c>
    </row>
    <row r="225" spans="1:20">
      <c r="A225">
        <v>658</v>
      </c>
      <c r="B225" t="s">
        <v>1173</v>
      </c>
      <c r="C225" t="s">
        <v>15</v>
      </c>
      <c r="D225" t="s">
        <v>223</v>
      </c>
      <c r="E225" t="s">
        <v>17</v>
      </c>
      <c r="F225" t="s">
        <v>224</v>
      </c>
      <c r="G225" t="s">
        <v>225</v>
      </c>
      <c r="H225" t="s">
        <v>226</v>
      </c>
      <c r="I225" t="s">
        <v>227</v>
      </c>
      <c r="J225" t="s">
        <v>262</v>
      </c>
      <c r="K225" t="s">
        <v>1136</v>
      </c>
      <c r="L225" t="s">
        <v>1060</v>
      </c>
      <c r="M225" s="2">
        <v>5.3686644252581015</v>
      </c>
      <c r="N225">
        <v>1</v>
      </c>
      <c r="O225" t="s">
        <v>87</v>
      </c>
      <c r="P225" t="s">
        <v>263</v>
      </c>
      <c r="T225">
        <v>5.3686610000000003</v>
      </c>
    </row>
    <row r="226" spans="1:20">
      <c r="A226">
        <v>661</v>
      </c>
      <c r="B226" t="s">
        <v>1174</v>
      </c>
      <c r="C226" t="s">
        <v>15</v>
      </c>
      <c r="D226" t="s">
        <v>223</v>
      </c>
      <c r="E226" t="s">
        <v>17</v>
      </c>
      <c r="F226" t="s">
        <v>224</v>
      </c>
      <c r="G226" t="s">
        <v>225</v>
      </c>
      <c r="H226" t="s">
        <v>226</v>
      </c>
      <c r="I226" t="s">
        <v>227</v>
      </c>
      <c r="J226" t="s">
        <v>262</v>
      </c>
      <c r="K226" t="s">
        <v>1136</v>
      </c>
      <c r="L226" t="s">
        <v>1060</v>
      </c>
      <c r="M226" s="2">
        <v>1.7760697189920087</v>
      </c>
      <c r="N226">
        <v>1</v>
      </c>
      <c r="O226" t="s">
        <v>87</v>
      </c>
      <c r="P226" t="s">
        <v>263</v>
      </c>
      <c r="T226">
        <v>1.7760739999999999</v>
      </c>
    </row>
    <row r="227" spans="1:20">
      <c r="A227">
        <v>665</v>
      </c>
      <c r="B227" t="s">
        <v>1175</v>
      </c>
      <c r="C227" t="s">
        <v>15</v>
      </c>
      <c r="D227" t="s">
        <v>223</v>
      </c>
      <c r="E227" t="s">
        <v>17</v>
      </c>
      <c r="F227" t="s">
        <v>224</v>
      </c>
      <c r="G227" t="s">
        <v>225</v>
      </c>
      <c r="H227" t="s">
        <v>226</v>
      </c>
      <c r="I227" t="s">
        <v>227</v>
      </c>
      <c r="J227" t="s">
        <v>262</v>
      </c>
      <c r="K227" t="s">
        <v>1136</v>
      </c>
      <c r="L227" t="s">
        <v>1060</v>
      </c>
      <c r="M227" s="2">
        <v>0.94039017336898234</v>
      </c>
      <c r="N227">
        <v>1</v>
      </c>
      <c r="O227" t="s">
        <v>87</v>
      </c>
      <c r="P227" t="s">
        <v>1176</v>
      </c>
      <c r="T227">
        <v>0.94039300000000003</v>
      </c>
    </row>
    <row r="228" spans="1:20">
      <c r="A228">
        <v>1043</v>
      </c>
      <c r="B228" t="s">
        <v>261</v>
      </c>
      <c r="C228" t="s">
        <v>15</v>
      </c>
      <c r="D228" t="s">
        <v>223</v>
      </c>
      <c r="E228" t="s">
        <v>17</v>
      </c>
      <c r="F228" t="s">
        <v>224</v>
      </c>
      <c r="G228" t="s">
        <v>225</v>
      </c>
      <c r="H228" t="s">
        <v>226</v>
      </c>
      <c r="I228" t="s">
        <v>227</v>
      </c>
      <c r="J228" t="s">
        <v>262</v>
      </c>
      <c r="K228" t="s">
        <v>1136</v>
      </c>
      <c r="L228" t="s">
        <v>1060</v>
      </c>
      <c r="M228" s="2">
        <v>1.0072755556159589</v>
      </c>
      <c r="N228">
        <v>1</v>
      </c>
      <c r="O228" t="s">
        <v>87</v>
      </c>
      <c r="P228" t="s">
        <v>1182</v>
      </c>
      <c r="T228" t="s">
        <v>26</v>
      </c>
    </row>
    <row r="229" spans="1:20">
      <c r="A229">
        <v>1045</v>
      </c>
      <c r="B229" t="s">
        <v>261</v>
      </c>
      <c r="C229" t="s">
        <v>15</v>
      </c>
      <c r="D229" t="s">
        <v>223</v>
      </c>
      <c r="E229" t="s">
        <v>17</v>
      </c>
      <c r="F229" t="s">
        <v>224</v>
      </c>
      <c r="G229" t="s">
        <v>225</v>
      </c>
      <c r="H229" t="s">
        <v>226</v>
      </c>
      <c r="I229" t="s">
        <v>227</v>
      </c>
      <c r="J229" t="s">
        <v>262</v>
      </c>
      <c r="K229" t="s">
        <v>1136</v>
      </c>
      <c r="L229" t="s">
        <v>1060</v>
      </c>
      <c r="M229" s="2">
        <v>0.12906641346624295</v>
      </c>
      <c r="N229">
        <v>1</v>
      </c>
      <c r="O229" t="s">
        <v>87</v>
      </c>
      <c r="P229" t="s">
        <v>26</v>
      </c>
      <c r="T229" t="s">
        <v>26</v>
      </c>
    </row>
    <row r="230" spans="1:20">
      <c r="A230">
        <v>260</v>
      </c>
      <c r="B230" t="s">
        <v>1195</v>
      </c>
      <c r="C230" t="s">
        <v>15</v>
      </c>
      <c r="D230" t="s">
        <v>223</v>
      </c>
      <c r="E230" t="s">
        <v>17</v>
      </c>
      <c r="F230" t="s">
        <v>224</v>
      </c>
      <c r="G230" t="s">
        <v>225</v>
      </c>
      <c r="H230" t="s">
        <v>226</v>
      </c>
      <c r="I230" t="s">
        <v>227</v>
      </c>
      <c r="J230" t="s">
        <v>262</v>
      </c>
      <c r="K230" t="s">
        <v>128</v>
      </c>
      <c r="L230" t="s">
        <v>129</v>
      </c>
      <c r="M230" s="2">
        <v>0.73452839905506984</v>
      </c>
      <c r="N230">
        <v>1</v>
      </c>
      <c r="O230" t="s">
        <v>87</v>
      </c>
      <c r="P230" t="s">
        <v>263</v>
      </c>
      <c r="T230">
        <v>0.73452899999999999</v>
      </c>
    </row>
    <row r="231" spans="1:20">
      <c r="A231">
        <v>264</v>
      </c>
      <c r="B231" t="s">
        <v>1196</v>
      </c>
      <c r="C231" t="s">
        <v>15</v>
      </c>
      <c r="D231" t="s">
        <v>223</v>
      </c>
      <c r="E231" t="s">
        <v>17</v>
      </c>
      <c r="F231" t="s">
        <v>224</v>
      </c>
      <c r="G231" t="s">
        <v>225</v>
      </c>
      <c r="H231" t="s">
        <v>226</v>
      </c>
      <c r="I231" t="s">
        <v>227</v>
      </c>
      <c r="J231" t="s">
        <v>262</v>
      </c>
      <c r="K231" t="s">
        <v>128</v>
      </c>
      <c r="L231" t="s">
        <v>129</v>
      </c>
      <c r="M231" s="2">
        <v>0.73814353671735611</v>
      </c>
      <c r="N231">
        <v>1</v>
      </c>
      <c r="O231" t="s">
        <v>87</v>
      </c>
      <c r="P231" t="s">
        <v>263</v>
      </c>
      <c r="T231">
        <v>0.73814599999999997</v>
      </c>
    </row>
    <row r="232" spans="1:20">
      <c r="A232">
        <v>267</v>
      </c>
      <c r="B232" t="s">
        <v>1197</v>
      </c>
      <c r="C232" t="s">
        <v>15</v>
      </c>
      <c r="D232" t="s">
        <v>223</v>
      </c>
      <c r="E232" t="s">
        <v>17</v>
      </c>
      <c r="F232" t="s">
        <v>224</v>
      </c>
      <c r="G232" t="s">
        <v>225</v>
      </c>
      <c r="H232" t="s">
        <v>226</v>
      </c>
      <c r="I232" t="s">
        <v>227</v>
      </c>
      <c r="J232" t="s">
        <v>262</v>
      </c>
      <c r="K232" t="s">
        <v>128</v>
      </c>
      <c r="L232" t="s">
        <v>129</v>
      </c>
      <c r="M232" s="2">
        <v>6.4652281274864956E-2</v>
      </c>
      <c r="N232">
        <v>1</v>
      </c>
      <c r="O232" t="s">
        <v>87</v>
      </c>
      <c r="P232" t="s">
        <v>263</v>
      </c>
      <c r="T232">
        <v>6.4652000000000001E-2</v>
      </c>
    </row>
    <row r="233" spans="1:20">
      <c r="A233">
        <v>560</v>
      </c>
      <c r="B233" t="s">
        <v>1200</v>
      </c>
      <c r="C233" t="s">
        <v>15</v>
      </c>
      <c r="D233" t="s">
        <v>223</v>
      </c>
      <c r="E233" t="s">
        <v>17</v>
      </c>
      <c r="F233" t="s">
        <v>224</v>
      </c>
      <c r="G233" t="s">
        <v>225</v>
      </c>
      <c r="H233" t="s">
        <v>226</v>
      </c>
      <c r="I233" t="s">
        <v>227</v>
      </c>
      <c r="J233" t="s">
        <v>262</v>
      </c>
      <c r="K233" t="s">
        <v>128</v>
      </c>
      <c r="L233" t="s">
        <v>129</v>
      </c>
      <c r="M233" s="2">
        <v>0.11793193537705776</v>
      </c>
      <c r="N233">
        <v>1</v>
      </c>
      <c r="O233" t="s">
        <v>87</v>
      </c>
      <c r="P233" t="s">
        <v>263</v>
      </c>
      <c r="T233">
        <v>0.117933</v>
      </c>
    </row>
    <row r="234" spans="1:20">
      <c r="A234">
        <v>1033</v>
      </c>
      <c r="B234" t="s">
        <v>223</v>
      </c>
      <c r="C234" t="s">
        <v>15</v>
      </c>
      <c r="D234" t="s">
        <v>223</v>
      </c>
      <c r="E234" t="s">
        <v>17</v>
      </c>
      <c r="F234" t="s">
        <v>224</v>
      </c>
      <c r="G234" t="s">
        <v>225</v>
      </c>
      <c r="H234" t="s">
        <v>226</v>
      </c>
      <c r="I234" t="s">
        <v>227</v>
      </c>
      <c r="J234" t="s">
        <v>262</v>
      </c>
      <c r="K234" t="s">
        <v>128</v>
      </c>
      <c r="L234" t="s">
        <v>129</v>
      </c>
      <c r="M234" s="2">
        <v>1.1393820826517349</v>
      </c>
      <c r="N234">
        <v>1</v>
      </c>
      <c r="O234" t="s">
        <v>87</v>
      </c>
      <c r="P234" t="s">
        <v>263</v>
      </c>
      <c r="T234" t="s">
        <v>26</v>
      </c>
    </row>
    <row r="235" spans="1:20">
      <c r="A235">
        <v>662</v>
      </c>
      <c r="B235" t="s">
        <v>1307</v>
      </c>
      <c r="C235" t="s">
        <v>15</v>
      </c>
      <c r="D235" t="s">
        <v>223</v>
      </c>
      <c r="E235" t="s">
        <v>17</v>
      </c>
      <c r="F235" t="s">
        <v>224</v>
      </c>
      <c r="G235" t="s">
        <v>225</v>
      </c>
      <c r="H235" t="s">
        <v>226</v>
      </c>
      <c r="I235" t="s">
        <v>227</v>
      </c>
      <c r="J235" t="s">
        <v>262</v>
      </c>
      <c r="K235" t="s">
        <v>1311</v>
      </c>
      <c r="L235" t="s">
        <v>1328</v>
      </c>
      <c r="M235" s="2">
        <v>1.7717368710555839</v>
      </c>
      <c r="N235">
        <v>1</v>
      </c>
      <c r="O235" t="s">
        <v>87</v>
      </c>
      <c r="P235" t="s">
        <v>263</v>
      </c>
      <c r="T235">
        <v>1.7177720000000001</v>
      </c>
    </row>
    <row r="236" spans="1:20">
      <c r="A236">
        <v>664</v>
      </c>
      <c r="B236" t="s">
        <v>1308</v>
      </c>
      <c r="C236" t="s">
        <v>15</v>
      </c>
      <c r="D236" t="s">
        <v>223</v>
      </c>
      <c r="E236" t="s">
        <v>17</v>
      </c>
      <c r="F236" t="s">
        <v>224</v>
      </c>
      <c r="G236" t="s">
        <v>225</v>
      </c>
      <c r="H236" t="s">
        <v>226</v>
      </c>
      <c r="I236" t="s">
        <v>227</v>
      </c>
      <c r="J236" t="s">
        <v>262</v>
      </c>
      <c r="K236" t="s">
        <v>1311</v>
      </c>
      <c r="L236" t="s">
        <v>1328</v>
      </c>
      <c r="M236" s="2">
        <v>0.30460916315365494</v>
      </c>
      <c r="N236">
        <v>1</v>
      </c>
      <c r="O236" t="s">
        <v>87</v>
      </c>
      <c r="P236" t="s">
        <v>263</v>
      </c>
      <c r="T236">
        <v>0.30460999999999999</v>
      </c>
    </row>
    <row r="237" spans="1:20">
      <c r="A237">
        <v>666</v>
      </c>
      <c r="B237" t="s">
        <v>1309</v>
      </c>
      <c r="C237" t="s">
        <v>15</v>
      </c>
      <c r="D237" t="s">
        <v>223</v>
      </c>
      <c r="E237" t="s">
        <v>17</v>
      </c>
      <c r="F237" t="s">
        <v>224</v>
      </c>
      <c r="G237" t="s">
        <v>225</v>
      </c>
      <c r="H237" t="s">
        <v>226</v>
      </c>
      <c r="I237" t="s">
        <v>227</v>
      </c>
      <c r="J237" t="s">
        <v>262</v>
      </c>
      <c r="K237" t="s">
        <v>1311</v>
      </c>
      <c r="L237" t="s">
        <v>1328</v>
      </c>
      <c r="M237" s="2">
        <v>1.1396227667870893</v>
      </c>
      <c r="N237">
        <v>1</v>
      </c>
      <c r="O237" t="s">
        <v>87</v>
      </c>
      <c r="P237" t="s">
        <v>263</v>
      </c>
      <c r="T237">
        <v>1.139624</v>
      </c>
    </row>
    <row r="238" spans="1:20">
      <c r="A238">
        <v>86</v>
      </c>
      <c r="B238" t="s">
        <v>344</v>
      </c>
      <c r="C238" t="s">
        <v>15</v>
      </c>
      <c r="D238" t="s">
        <v>223</v>
      </c>
      <c r="E238" t="s">
        <v>17</v>
      </c>
      <c r="F238" t="s">
        <v>224</v>
      </c>
      <c r="G238" t="s">
        <v>225</v>
      </c>
      <c r="H238" t="s">
        <v>226</v>
      </c>
      <c r="I238" t="s">
        <v>227</v>
      </c>
      <c r="J238" t="s">
        <v>262</v>
      </c>
      <c r="K238" t="s">
        <v>23</v>
      </c>
      <c r="L238" t="s">
        <v>24</v>
      </c>
      <c r="M238" s="2">
        <v>9.3300009528375085</v>
      </c>
      <c r="N238">
        <v>4</v>
      </c>
      <c r="O238" t="s">
        <v>25</v>
      </c>
      <c r="P238" t="s">
        <v>345</v>
      </c>
      <c r="T238">
        <v>9.3299990000000008</v>
      </c>
    </row>
    <row r="239" spans="1:20">
      <c r="A239">
        <v>226</v>
      </c>
      <c r="B239" t="s">
        <v>436</v>
      </c>
      <c r="C239" t="s">
        <v>15</v>
      </c>
      <c r="D239" t="s">
        <v>223</v>
      </c>
      <c r="E239" t="s">
        <v>17</v>
      </c>
      <c r="F239" t="s">
        <v>224</v>
      </c>
      <c r="G239" t="s">
        <v>225</v>
      </c>
      <c r="H239" t="s">
        <v>226</v>
      </c>
      <c r="I239" t="s">
        <v>227</v>
      </c>
      <c r="J239" t="s">
        <v>262</v>
      </c>
      <c r="K239" t="s">
        <v>23</v>
      </c>
      <c r="L239" t="s">
        <v>24</v>
      </c>
      <c r="M239" s="2">
        <v>0.9091092857178158</v>
      </c>
      <c r="N239">
        <v>4</v>
      </c>
      <c r="O239" t="s">
        <v>25</v>
      </c>
      <c r="P239" t="s">
        <v>437</v>
      </c>
      <c r="T239">
        <v>2.3476180000000002</v>
      </c>
    </row>
    <row r="240" spans="1:20">
      <c r="A240">
        <v>229</v>
      </c>
      <c r="B240" t="s">
        <v>442</v>
      </c>
      <c r="C240" t="s">
        <v>15</v>
      </c>
      <c r="D240" t="s">
        <v>223</v>
      </c>
      <c r="E240" t="s">
        <v>17</v>
      </c>
      <c r="F240" t="s">
        <v>224</v>
      </c>
      <c r="G240" t="s">
        <v>225</v>
      </c>
      <c r="H240" t="s">
        <v>226</v>
      </c>
      <c r="I240" t="s">
        <v>227</v>
      </c>
      <c r="J240" t="s">
        <v>262</v>
      </c>
      <c r="K240" t="s">
        <v>23</v>
      </c>
      <c r="L240" t="s">
        <v>24</v>
      </c>
      <c r="M240" s="2">
        <v>14.515425983107891</v>
      </c>
      <c r="N240">
        <v>4</v>
      </c>
      <c r="O240" t="s">
        <v>25</v>
      </c>
      <c r="P240" t="s">
        <v>437</v>
      </c>
      <c r="T240">
        <v>20.798960000000001</v>
      </c>
    </row>
    <row r="241" spans="1:20">
      <c r="A241">
        <v>232</v>
      </c>
      <c r="B241" t="s">
        <v>445</v>
      </c>
      <c r="C241" t="s">
        <v>15</v>
      </c>
      <c r="D241" t="s">
        <v>223</v>
      </c>
      <c r="E241" t="s">
        <v>17</v>
      </c>
      <c r="F241" t="s">
        <v>224</v>
      </c>
      <c r="G241" t="s">
        <v>225</v>
      </c>
      <c r="H241" t="s">
        <v>226</v>
      </c>
      <c r="I241" t="s">
        <v>227</v>
      </c>
      <c r="J241" t="s">
        <v>262</v>
      </c>
      <c r="K241" t="s">
        <v>23</v>
      </c>
      <c r="L241" t="s">
        <v>276</v>
      </c>
      <c r="M241" s="2">
        <v>12.402257024952679</v>
      </c>
      <c r="N241">
        <v>4</v>
      </c>
      <c r="O241" t="s">
        <v>25</v>
      </c>
      <c r="P241" t="s">
        <v>446</v>
      </c>
      <c r="T241">
        <v>12.402271000000001</v>
      </c>
    </row>
    <row r="242" spans="1:20">
      <c r="A242">
        <v>243</v>
      </c>
      <c r="B242" t="s">
        <v>453</v>
      </c>
      <c r="C242" t="s">
        <v>15</v>
      </c>
      <c r="D242" t="s">
        <v>223</v>
      </c>
      <c r="E242" t="s">
        <v>17</v>
      </c>
      <c r="F242" t="s">
        <v>224</v>
      </c>
      <c r="G242" t="s">
        <v>225</v>
      </c>
      <c r="H242" t="s">
        <v>226</v>
      </c>
      <c r="I242" t="s">
        <v>227</v>
      </c>
      <c r="J242" t="s">
        <v>262</v>
      </c>
      <c r="K242" t="s">
        <v>23</v>
      </c>
      <c r="L242" t="s">
        <v>24</v>
      </c>
      <c r="M242" s="2">
        <v>2.0481217017638365</v>
      </c>
      <c r="N242">
        <v>4</v>
      </c>
      <c r="O242" t="s">
        <v>25</v>
      </c>
      <c r="P242" t="s">
        <v>454</v>
      </c>
      <c r="T242">
        <v>3.3929649999999998</v>
      </c>
    </row>
    <row r="243" spans="1:20">
      <c r="A243">
        <v>248</v>
      </c>
      <c r="B243" t="s">
        <v>458</v>
      </c>
      <c r="C243" t="s">
        <v>15</v>
      </c>
      <c r="D243" t="s">
        <v>223</v>
      </c>
      <c r="E243" t="s">
        <v>17</v>
      </c>
      <c r="F243" t="s">
        <v>224</v>
      </c>
      <c r="G243" t="s">
        <v>225</v>
      </c>
      <c r="H243" t="s">
        <v>226</v>
      </c>
      <c r="I243" t="s">
        <v>227</v>
      </c>
      <c r="J243" t="s">
        <v>262</v>
      </c>
      <c r="K243" t="s">
        <v>23</v>
      </c>
      <c r="L243" t="s">
        <v>24</v>
      </c>
      <c r="M243" s="2">
        <v>7.3362779008910612</v>
      </c>
      <c r="N243">
        <v>4</v>
      </c>
      <c r="O243" t="s">
        <v>25</v>
      </c>
      <c r="P243" t="s">
        <v>459</v>
      </c>
      <c r="T243">
        <v>19.094162000000001</v>
      </c>
    </row>
    <row r="244" spans="1:20">
      <c r="A244">
        <v>250</v>
      </c>
      <c r="B244" t="s">
        <v>461</v>
      </c>
      <c r="C244" t="s">
        <v>15</v>
      </c>
      <c r="D244" t="s">
        <v>223</v>
      </c>
      <c r="E244" t="s">
        <v>17</v>
      </c>
      <c r="F244" t="s">
        <v>224</v>
      </c>
      <c r="G244" t="s">
        <v>225</v>
      </c>
      <c r="H244" t="s">
        <v>226</v>
      </c>
      <c r="I244" t="s">
        <v>227</v>
      </c>
      <c r="J244" t="s">
        <v>262</v>
      </c>
      <c r="K244" t="s">
        <v>23</v>
      </c>
      <c r="L244" t="s">
        <v>24</v>
      </c>
      <c r="M244" s="2">
        <v>8.0573961056226313</v>
      </c>
      <c r="N244">
        <v>4</v>
      </c>
      <c r="O244" t="s">
        <v>25</v>
      </c>
      <c r="P244" t="s">
        <v>459</v>
      </c>
      <c r="T244">
        <v>13.450615000000001</v>
      </c>
    </row>
    <row r="245" spans="1:20">
      <c r="A245">
        <v>251</v>
      </c>
      <c r="B245" t="s">
        <v>462</v>
      </c>
      <c r="C245" t="s">
        <v>15</v>
      </c>
      <c r="D245" t="s">
        <v>223</v>
      </c>
      <c r="E245" t="s">
        <v>17</v>
      </c>
      <c r="F245" t="s">
        <v>224</v>
      </c>
      <c r="G245" t="s">
        <v>225</v>
      </c>
      <c r="H245" t="s">
        <v>226</v>
      </c>
      <c r="I245" t="s">
        <v>227</v>
      </c>
      <c r="J245" t="s">
        <v>262</v>
      </c>
      <c r="K245" t="s">
        <v>23</v>
      </c>
      <c r="L245" t="s">
        <v>24</v>
      </c>
      <c r="M245" s="2">
        <v>6.2856474847165451</v>
      </c>
      <c r="N245">
        <v>4</v>
      </c>
      <c r="O245" t="s">
        <v>25</v>
      </c>
      <c r="P245" t="s">
        <v>263</v>
      </c>
      <c r="T245">
        <v>6.9387549999999996</v>
      </c>
    </row>
    <row r="246" spans="1:20">
      <c r="A246">
        <v>259</v>
      </c>
      <c r="B246" t="s">
        <v>463</v>
      </c>
      <c r="C246" t="s">
        <v>15</v>
      </c>
      <c r="D246" t="s">
        <v>223</v>
      </c>
      <c r="E246" t="s">
        <v>17</v>
      </c>
      <c r="F246" t="s">
        <v>224</v>
      </c>
      <c r="G246" t="s">
        <v>225</v>
      </c>
      <c r="H246" t="s">
        <v>226</v>
      </c>
      <c r="I246" t="s">
        <v>227</v>
      </c>
      <c r="J246" t="s">
        <v>262</v>
      </c>
      <c r="K246" t="s">
        <v>23</v>
      </c>
      <c r="L246" t="s">
        <v>24</v>
      </c>
      <c r="M246" s="2">
        <v>4.5293441270515906</v>
      </c>
      <c r="N246">
        <v>4</v>
      </c>
      <c r="O246" t="s">
        <v>25</v>
      </c>
      <c r="P246" t="s">
        <v>459</v>
      </c>
      <c r="T246">
        <v>4.5293549999999998</v>
      </c>
    </row>
    <row r="247" spans="1:20">
      <c r="A247">
        <v>292</v>
      </c>
      <c r="B247" t="s">
        <v>480</v>
      </c>
      <c r="C247" t="s">
        <v>15</v>
      </c>
      <c r="D247" t="s">
        <v>223</v>
      </c>
      <c r="E247" t="s">
        <v>17</v>
      </c>
      <c r="F247" t="s">
        <v>224</v>
      </c>
      <c r="G247" t="s">
        <v>225</v>
      </c>
      <c r="H247" t="s">
        <v>226</v>
      </c>
      <c r="I247" t="s">
        <v>227</v>
      </c>
      <c r="J247" t="s">
        <v>262</v>
      </c>
      <c r="K247" t="s">
        <v>23</v>
      </c>
      <c r="L247" t="s">
        <v>24</v>
      </c>
      <c r="M247" s="2">
        <v>0.20556457846330242</v>
      </c>
      <c r="N247">
        <v>4</v>
      </c>
      <c r="O247" t="s">
        <v>25</v>
      </c>
      <c r="P247" t="s">
        <v>481</v>
      </c>
      <c r="T247">
        <v>0.205565</v>
      </c>
    </row>
    <row r="248" spans="1:20">
      <c r="A248">
        <v>293</v>
      </c>
      <c r="B248" t="s">
        <v>482</v>
      </c>
      <c r="C248" t="s">
        <v>15</v>
      </c>
      <c r="D248" t="s">
        <v>223</v>
      </c>
      <c r="E248" t="s">
        <v>17</v>
      </c>
      <c r="F248" t="s">
        <v>224</v>
      </c>
      <c r="G248" t="s">
        <v>225</v>
      </c>
      <c r="H248" t="s">
        <v>226</v>
      </c>
      <c r="I248" t="s">
        <v>227</v>
      </c>
      <c r="J248" t="s">
        <v>262</v>
      </c>
      <c r="K248" t="s">
        <v>23</v>
      </c>
      <c r="L248" t="s">
        <v>24</v>
      </c>
      <c r="M248" s="2">
        <v>0.95916540898375524</v>
      </c>
      <c r="N248">
        <v>4</v>
      </c>
      <c r="O248" t="s">
        <v>25</v>
      </c>
      <c r="P248" t="s">
        <v>481</v>
      </c>
      <c r="T248">
        <v>0.95916699999999999</v>
      </c>
    </row>
    <row r="249" spans="1:20">
      <c r="A249">
        <v>305</v>
      </c>
      <c r="B249" t="s">
        <v>490</v>
      </c>
      <c r="C249" t="s">
        <v>15</v>
      </c>
      <c r="D249" t="s">
        <v>223</v>
      </c>
      <c r="E249" t="s">
        <v>17</v>
      </c>
      <c r="F249" t="s">
        <v>224</v>
      </c>
      <c r="G249" t="s">
        <v>225</v>
      </c>
      <c r="H249" t="s">
        <v>226</v>
      </c>
      <c r="I249" t="s">
        <v>227</v>
      </c>
      <c r="J249" t="s">
        <v>262</v>
      </c>
      <c r="K249" t="s">
        <v>23</v>
      </c>
      <c r="L249" t="s">
        <v>24</v>
      </c>
      <c r="M249" s="2">
        <v>3.495465969418265</v>
      </c>
      <c r="N249">
        <v>4</v>
      </c>
      <c r="O249" t="s">
        <v>25</v>
      </c>
      <c r="P249" t="s">
        <v>491</v>
      </c>
      <c r="T249">
        <v>9.1046080000000007</v>
      </c>
    </row>
    <row r="250" spans="1:20">
      <c r="A250">
        <v>307</v>
      </c>
      <c r="B250" t="s">
        <v>492</v>
      </c>
      <c r="C250" t="s">
        <v>15</v>
      </c>
      <c r="D250" t="s">
        <v>223</v>
      </c>
      <c r="E250" t="s">
        <v>17</v>
      </c>
      <c r="F250" t="s">
        <v>224</v>
      </c>
      <c r="G250" t="s">
        <v>225</v>
      </c>
      <c r="H250" t="s">
        <v>226</v>
      </c>
      <c r="I250" t="s">
        <v>227</v>
      </c>
      <c r="J250" t="s">
        <v>262</v>
      </c>
      <c r="K250" t="s">
        <v>23</v>
      </c>
      <c r="L250" t="s">
        <v>24</v>
      </c>
      <c r="M250" s="2">
        <v>1.8542636182126389</v>
      </c>
      <c r="N250">
        <v>4</v>
      </c>
      <c r="O250" t="s">
        <v>25</v>
      </c>
      <c r="P250" t="s">
        <v>493</v>
      </c>
      <c r="T250">
        <v>1.854268</v>
      </c>
    </row>
    <row r="251" spans="1:20">
      <c r="A251">
        <v>320</v>
      </c>
      <c r="B251" t="s">
        <v>505</v>
      </c>
      <c r="C251" t="s">
        <v>15</v>
      </c>
      <c r="D251" t="s">
        <v>223</v>
      </c>
      <c r="E251" t="s">
        <v>17</v>
      </c>
      <c r="F251" t="s">
        <v>224</v>
      </c>
      <c r="G251" t="s">
        <v>225</v>
      </c>
      <c r="H251" t="s">
        <v>226</v>
      </c>
      <c r="I251" t="s">
        <v>227</v>
      </c>
      <c r="J251" t="s">
        <v>262</v>
      </c>
      <c r="K251" t="s">
        <v>23</v>
      </c>
      <c r="L251" t="s">
        <v>276</v>
      </c>
      <c r="M251" s="2">
        <v>0.87829788848638202</v>
      </c>
      <c r="N251">
        <v>4</v>
      </c>
      <c r="O251" t="s">
        <v>25</v>
      </c>
      <c r="P251" t="s">
        <v>493</v>
      </c>
      <c r="T251">
        <v>0.87829800000000002</v>
      </c>
    </row>
    <row r="252" spans="1:20">
      <c r="A252">
        <v>323</v>
      </c>
      <c r="B252" t="s">
        <v>506</v>
      </c>
      <c r="C252" t="s">
        <v>15</v>
      </c>
      <c r="D252" t="s">
        <v>223</v>
      </c>
      <c r="E252" t="s">
        <v>17</v>
      </c>
      <c r="F252" t="s">
        <v>224</v>
      </c>
      <c r="G252" t="s">
        <v>225</v>
      </c>
      <c r="H252" t="s">
        <v>226</v>
      </c>
      <c r="I252" t="s">
        <v>227</v>
      </c>
      <c r="J252" t="s">
        <v>262</v>
      </c>
      <c r="K252" t="s">
        <v>23</v>
      </c>
      <c r="L252" t="s">
        <v>24</v>
      </c>
      <c r="M252" s="2">
        <v>2.8005705500066718</v>
      </c>
      <c r="N252">
        <v>4</v>
      </c>
      <c r="O252" t="s">
        <v>25</v>
      </c>
      <c r="P252" t="s">
        <v>493</v>
      </c>
      <c r="T252">
        <v>2.8005770000000001</v>
      </c>
    </row>
    <row r="253" spans="1:20">
      <c r="A253">
        <v>324</v>
      </c>
      <c r="B253" t="s">
        <v>507</v>
      </c>
      <c r="C253" t="s">
        <v>15</v>
      </c>
      <c r="D253" t="s">
        <v>223</v>
      </c>
      <c r="E253" t="s">
        <v>17</v>
      </c>
      <c r="F253" t="s">
        <v>224</v>
      </c>
      <c r="G253" t="s">
        <v>225</v>
      </c>
      <c r="H253" t="s">
        <v>226</v>
      </c>
      <c r="I253" t="s">
        <v>227</v>
      </c>
      <c r="J253" t="s">
        <v>262</v>
      </c>
      <c r="K253" t="s">
        <v>23</v>
      </c>
      <c r="L253" t="s">
        <v>276</v>
      </c>
      <c r="M253" s="2">
        <v>3.8253818041642162</v>
      </c>
      <c r="N253">
        <v>4</v>
      </c>
      <c r="O253" t="s">
        <v>25</v>
      </c>
      <c r="P253" t="s">
        <v>493</v>
      </c>
      <c r="T253">
        <v>3.8253840000000001</v>
      </c>
    </row>
    <row r="254" spans="1:20">
      <c r="A254">
        <v>330</v>
      </c>
      <c r="B254" t="s">
        <v>511</v>
      </c>
      <c r="C254" t="s">
        <v>15</v>
      </c>
      <c r="D254" t="s">
        <v>223</v>
      </c>
      <c r="E254" t="s">
        <v>17</v>
      </c>
      <c r="F254" t="s">
        <v>224</v>
      </c>
      <c r="G254" t="s">
        <v>225</v>
      </c>
      <c r="H254" t="s">
        <v>226</v>
      </c>
      <c r="I254" t="s">
        <v>227</v>
      </c>
      <c r="J254" t="s">
        <v>262</v>
      </c>
      <c r="K254" t="s">
        <v>23</v>
      </c>
      <c r="L254" t="s">
        <v>24</v>
      </c>
      <c r="M254" s="2">
        <v>0.35191101817211368</v>
      </c>
      <c r="N254">
        <v>4</v>
      </c>
      <c r="O254" t="s">
        <v>25</v>
      </c>
      <c r="P254" t="s">
        <v>512</v>
      </c>
      <c r="T254">
        <v>0.351912</v>
      </c>
    </row>
    <row r="255" spans="1:20">
      <c r="A255">
        <v>331</v>
      </c>
      <c r="B255" t="s">
        <v>513</v>
      </c>
      <c r="C255" t="s">
        <v>15</v>
      </c>
      <c r="D255" t="s">
        <v>223</v>
      </c>
      <c r="E255" t="s">
        <v>17</v>
      </c>
      <c r="F255" t="s">
        <v>224</v>
      </c>
      <c r="G255" t="s">
        <v>225</v>
      </c>
      <c r="H255" t="s">
        <v>226</v>
      </c>
      <c r="I255" t="s">
        <v>227</v>
      </c>
      <c r="J255" t="s">
        <v>262</v>
      </c>
      <c r="K255" t="s">
        <v>23</v>
      </c>
      <c r="L255" t="s">
        <v>24</v>
      </c>
      <c r="M255" s="2">
        <v>0.11241380255309054</v>
      </c>
      <c r="N255">
        <v>4</v>
      </c>
      <c r="O255" t="s">
        <v>25</v>
      </c>
      <c r="P255" t="s">
        <v>512</v>
      </c>
      <c r="T255">
        <v>0.112414</v>
      </c>
    </row>
    <row r="256" spans="1:20">
      <c r="A256">
        <v>332</v>
      </c>
      <c r="B256" t="s">
        <v>514</v>
      </c>
      <c r="C256" t="s">
        <v>15</v>
      </c>
      <c r="D256" t="s">
        <v>223</v>
      </c>
      <c r="E256" t="s">
        <v>17</v>
      </c>
      <c r="F256" t="s">
        <v>224</v>
      </c>
      <c r="G256" t="s">
        <v>225</v>
      </c>
      <c r="H256" t="s">
        <v>226</v>
      </c>
      <c r="I256" t="s">
        <v>227</v>
      </c>
      <c r="J256" t="s">
        <v>262</v>
      </c>
      <c r="K256" t="s">
        <v>23</v>
      </c>
      <c r="L256" t="s">
        <v>24</v>
      </c>
      <c r="M256" s="2">
        <v>0.43706757288366782</v>
      </c>
      <c r="N256">
        <v>4</v>
      </c>
      <c r="O256" t="s">
        <v>25</v>
      </c>
      <c r="P256" t="s">
        <v>512</v>
      </c>
      <c r="T256">
        <v>0.43706800000000001</v>
      </c>
    </row>
    <row r="257" spans="1:20">
      <c r="A257">
        <v>342</v>
      </c>
      <c r="B257" t="s">
        <v>521</v>
      </c>
      <c r="C257" t="s">
        <v>15</v>
      </c>
      <c r="D257" t="s">
        <v>223</v>
      </c>
      <c r="E257" t="s">
        <v>17</v>
      </c>
      <c r="F257" t="s">
        <v>224</v>
      </c>
      <c r="G257" t="s">
        <v>225</v>
      </c>
      <c r="H257" t="s">
        <v>226</v>
      </c>
      <c r="I257" t="s">
        <v>227</v>
      </c>
      <c r="J257" t="s">
        <v>262</v>
      </c>
      <c r="K257" t="s">
        <v>23</v>
      </c>
      <c r="L257" t="s">
        <v>24</v>
      </c>
      <c r="M257" s="2">
        <v>1.6339100500140848</v>
      </c>
      <c r="N257">
        <v>4</v>
      </c>
      <c r="O257" t="s">
        <v>25</v>
      </c>
      <c r="P257" t="s">
        <v>263</v>
      </c>
      <c r="T257">
        <v>1.633912</v>
      </c>
    </row>
    <row r="258" spans="1:20">
      <c r="A258">
        <v>401</v>
      </c>
      <c r="B258" t="s">
        <v>553</v>
      </c>
      <c r="C258" t="s">
        <v>15</v>
      </c>
      <c r="D258" t="s">
        <v>223</v>
      </c>
      <c r="E258" t="s">
        <v>17</v>
      </c>
      <c r="F258" t="s">
        <v>224</v>
      </c>
      <c r="G258" t="s">
        <v>225</v>
      </c>
      <c r="H258" t="s">
        <v>226</v>
      </c>
      <c r="I258" t="s">
        <v>227</v>
      </c>
      <c r="J258" t="s">
        <v>262</v>
      </c>
      <c r="K258" t="s">
        <v>23</v>
      </c>
      <c r="L258" t="s">
        <v>276</v>
      </c>
      <c r="M258" s="2">
        <v>12.356537751244174</v>
      </c>
      <c r="N258">
        <v>4</v>
      </c>
      <c r="O258" t="s">
        <v>25</v>
      </c>
      <c r="P258" t="s">
        <v>263</v>
      </c>
      <c r="T258">
        <v>12.356557</v>
      </c>
    </row>
    <row r="259" spans="1:20">
      <c r="A259">
        <v>412</v>
      </c>
      <c r="B259" t="s">
        <v>559</v>
      </c>
      <c r="C259" t="s">
        <v>15</v>
      </c>
      <c r="D259" t="s">
        <v>223</v>
      </c>
      <c r="E259" t="s">
        <v>17</v>
      </c>
      <c r="F259" t="s">
        <v>224</v>
      </c>
      <c r="G259" t="s">
        <v>225</v>
      </c>
      <c r="H259" t="s">
        <v>226</v>
      </c>
      <c r="I259" t="s">
        <v>227</v>
      </c>
      <c r="J259" t="s">
        <v>262</v>
      </c>
      <c r="K259" t="s">
        <v>23</v>
      </c>
      <c r="L259" t="s">
        <v>276</v>
      </c>
      <c r="M259" s="2">
        <v>0.65520952343298255</v>
      </c>
      <c r="N259">
        <v>4</v>
      </c>
      <c r="O259" t="s">
        <v>25</v>
      </c>
      <c r="P259" t="s">
        <v>560</v>
      </c>
      <c r="T259">
        <v>0.65520999999999996</v>
      </c>
    </row>
    <row r="260" spans="1:20">
      <c r="A260">
        <v>414</v>
      </c>
      <c r="B260" t="s">
        <v>561</v>
      </c>
      <c r="C260" t="s">
        <v>15</v>
      </c>
      <c r="D260" t="s">
        <v>223</v>
      </c>
      <c r="E260" t="s">
        <v>17</v>
      </c>
      <c r="F260" t="s">
        <v>224</v>
      </c>
      <c r="G260" t="s">
        <v>225</v>
      </c>
      <c r="H260" t="s">
        <v>226</v>
      </c>
      <c r="I260" t="s">
        <v>227</v>
      </c>
      <c r="J260" t="s">
        <v>262</v>
      </c>
      <c r="K260" t="s">
        <v>23</v>
      </c>
      <c r="L260" t="s">
        <v>24</v>
      </c>
      <c r="M260" s="2">
        <v>1.4660020942162566</v>
      </c>
      <c r="N260">
        <v>4</v>
      </c>
      <c r="O260" t="s">
        <v>25</v>
      </c>
      <c r="P260" t="s">
        <v>560</v>
      </c>
      <c r="T260">
        <v>1.4660040000000001</v>
      </c>
    </row>
    <row r="261" spans="1:20">
      <c r="A261">
        <v>424</v>
      </c>
      <c r="B261" t="s">
        <v>569</v>
      </c>
      <c r="C261" t="s">
        <v>15</v>
      </c>
      <c r="D261" t="s">
        <v>223</v>
      </c>
      <c r="E261" t="s">
        <v>17</v>
      </c>
      <c r="F261" t="s">
        <v>224</v>
      </c>
      <c r="G261" t="s">
        <v>225</v>
      </c>
      <c r="H261" t="s">
        <v>226</v>
      </c>
      <c r="I261" t="s">
        <v>227</v>
      </c>
      <c r="J261" t="s">
        <v>262</v>
      </c>
      <c r="K261" t="s">
        <v>23</v>
      </c>
      <c r="L261" t="s">
        <v>276</v>
      </c>
      <c r="M261" s="2">
        <v>4.3332687016600522</v>
      </c>
      <c r="N261">
        <v>4</v>
      </c>
      <c r="O261" t="s">
        <v>25</v>
      </c>
      <c r="P261" t="s">
        <v>263</v>
      </c>
      <c r="T261">
        <v>4.3332699999999997</v>
      </c>
    </row>
    <row r="262" spans="1:20">
      <c r="A262">
        <v>425</v>
      </c>
      <c r="B262" t="s">
        <v>570</v>
      </c>
      <c r="C262" t="s">
        <v>15</v>
      </c>
      <c r="D262" t="s">
        <v>223</v>
      </c>
      <c r="E262" t="s">
        <v>17</v>
      </c>
      <c r="F262" t="s">
        <v>224</v>
      </c>
      <c r="G262" t="s">
        <v>225</v>
      </c>
      <c r="H262" t="s">
        <v>226</v>
      </c>
      <c r="I262" t="s">
        <v>227</v>
      </c>
      <c r="J262" t="s">
        <v>262</v>
      </c>
      <c r="K262" t="s">
        <v>23</v>
      </c>
      <c r="L262" t="s">
        <v>276</v>
      </c>
      <c r="M262" s="2">
        <v>0.52381723879748743</v>
      </c>
      <c r="N262">
        <v>4</v>
      </c>
      <c r="O262" t="s">
        <v>25</v>
      </c>
      <c r="P262" t="s">
        <v>263</v>
      </c>
      <c r="T262">
        <v>0.52381800000000001</v>
      </c>
    </row>
    <row r="263" spans="1:20">
      <c r="A263">
        <v>432</v>
      </c>
      <c r="B263" t="s">
        <v>573</v>
      </c>
      <c r="C263" t="s">
        <v>15</v>
      </c>
      <c r="D263" t="s">
        <v>223</v>
      </c>
      <c r="E263" t="s">
        <v>17</v>
      </c>
      <c r="F263" t="s">
        <v>224</v>
      </c>
      <c r="G263" t="s">
        <v>225</v>
      </c>
      <c r="H263" t="s">
        <v>226</v>
      </c>
      <c r="I263" t="s">
        <v>227</v>
      </c>
      <c r="J263" t="s">
        <v>262</v>
      </c>
      <c r="K263" t="s">
        <v>23</v>
      </c>
      <c r="L263" t="s">
        <v>24</v>
      </c>
      <c r="M263" s="2">
        <v>1.6623086491749157</v>
      </c>
      <c r="N263">
        <v>4</v>
      </c>
      <c r="O263" t="s">
        <v>25</v>
      </c>
      <c r="P263" t="s">
        <v>263</v>
      </c>
      <c r="T263">
        <v>1.6623079999999999</v>
      </c>
    </row>
    <row r="264" spans="1:20">
      <c r="A264">
        <v>436</v>
      </c>
      <c r="B264" t="s">
        <v>578</v>
      </c>
      <c r="C264" t="s">
        <v>15</v>
      </c>
      <c r="D264" t="s">
        <v>223</v>
      </c>
      <c r="E264" t="s">
        <v>17</v>
      </c>
      <c r="F264" t="s">
        <v>224</v>
      </c>
      <c r="G264" t="s">
        <v>225</v>
      </c>
      <c r="H264" t="s">
        <v>226</v>
      </c>
      <c r="I264" t="s">
        <v>227</v>
      </c>
      <c r="J264" t="s">
        <v>262</v>
      </c>
      <c r="K264" t="s">
        <v>23</v>
      </c>
      <c r="L264" t="s">
        <v>276</v>
      </c>
      <c r="M264" s="2">
        <v>0.41500158592093622</v>
      </c>
      <c r="N264">
        <v>4</v>
      </c>
      <c r="O264" t="s">
        <v>25</v>
      </c>
      <c r="P264" t="s">
        <v>263</v>
      </c>
      <c r="T264">
        <v>0.41500199999999998</v>
      </c>
    </row>
    <row r="265" spans="1:20">
      <c r="A265">
        <v>445</v>
      </c>
      <c r="B265" t="s">
        <v>587</v>
      </c>
      <c r="C265" t="s">
        <v>15</v>
      </c>
      <c r="D265" t="s">
        <v>223</v>
      </c>
      <c r="E265" t="s">
        <v>17</v>
      </c>
      <c r="F265" t="s">
        <v>224</v>
      </c>
      <c r="G265" t="s">
        <v>225</v>
      </c>
      <c r="H265" t="s">
        <v>226</v>
      </c>
      <c r="I265" t="s">
        <v>227</v>
      </c>
      <c r="J265" t="s">
        <v>262</v>
      </c>
      <c r="K265" t="s">
        <v>23</v>
      </c>
      <c r="L265" t="s">
        <v>276</v>
      </c>
      <c r="M265" s="2">
        <v>9.257191330809567</v>
      </c>
      <c r="N265">
        <v>4</v>
      </c>
      <c r="O265" t="s">
        <v>25</v>
      </c>
      <c r="P265" t="s">
        <v>263</v>
      </c>
      <c r="T265">
        <v>9.2571929999999991</v>
      </c>
    </row>
    <row r="266" spans="1:20">
      <c r="A266">
        <v>452</v>
      </c>
      <c r="B266" t="s">
        <v>597</v>
      </c>
      <c r="C266" t="s">
        <v>15</v>
      </c>
      <c r="D266" t="s">
        <v>223</v>
      </c>
      <c r="E266" t="s">
        <v>17</v>
      </c>
      <c r="F266" t="s">
        <v>224</v>
      </c>
      <c r="G266" t="s">
        <v>225</v>
      </c>
      <c r="H266" t="s">
        <v>226</v>
      </c>
      <c r="I266" t="s">
        <v>227</v>
      </c>
      <c r="J266" t="s">
        <v>262</v>
      </c>
      <c r="K266" t="s">
        <v>23</v>
      </c>
      <c r="L266" t="s">
        <v>24</v>
      </c>
      <c r="M266" s="2">
        <v>3.172940519810421</v>
      </c>
      <c r="N266">
        <v>4</v>
      </c>
      <c r="O266" t="s">
        <v>25</v>
      </c>
      <c r="P266" t="s">
        <v>560</v>
      </c>
      <c r="T266">
        <v>3.1729409999999998</v>
      </c>
    </row>
    <row r="267" spans="1:20">
      <c r="A267">
        <v>457</v>
      </c>
      <c r="B267" t="s">
        <v>603</v>
      </c>
      <c r="C267" t="s">
        <v>15</v>
      </c>
      <c r="D267" t="s">
        <v>223</v>
      </c>
      <c r="E267" t="s">
        <v>17</v>
      </c>
      <c r="F267" t="s">
        <v>224</v>
      </c>
      <c r="G267" t="s">
        <v>225</v>
      </c>
      <c r="H267" t="s">
        <v>226</v>
      </c>
      <c r="I267" t="s">
        <v>227</v>
      </c>
      <c r="J267" t="s">
        <v>262</v>
      </c>
      <c r="K267" t="s">
        <v>23</v>
      </c>
      <c r="L267" t="s">
        <v>24</v>
      </c>
      <c r="M267" s="2">
        <v>2.6459845225681144</v>
      </c>
      <c r="N267">
        <v>4</v>
      </c>
      <c r="O267" t="s">
        <v>25</v>
      </c>
      <c r="P267" t="s">
        <v>560</v>
      </c>
      <c r="T267">
        <v>2.645988</v>
      </c>
    </row>
    <row r="268" spans="1:20">
      <c r="A268">
        <v>462</v>
      </c>
      <c r="B268" t="s">
        <v>610</v>
      </c>
      <c r="C268" t="s">
        <v>15</v>
      </c>
      <c r="D268" t="s">
        <v>223</v>
      </c>
      <c r="E268" t="s">
        <v>17</v>
      </c>
      <c r="F268" t="s">
        <v>224</v>
      </c>
      <c r="G268" t="s">
        <v>225</v>
      </c>
      <c r="H268" t="s">
        <v>226</v>
      </c>
      <c r="I268" t="s">
        <v>227</v>
      </c>
      <c r="J268" t="s">
        <v>262</v>
      </c>
      <c r="K268" t="s">
        <v>23</v>
      </c>
      <c r="L268" t="s">
        <v>24</v>
      </c>
      <c r="M268" s="2">
        <v>0.11491964189519775</v>
      </c>
      <c r="N268">
        <v>4</v>
      </c>
      <c r="O268" t="s">
        <v>25</v>
      </c>
      <c r="P268" t="s">
        <v>263</v>
      </c>
      <c r="T268">
        <v>0.116115</v>
      </c>
    </row>
    <row r="269" spans="1:20">
      <c r="A269">
        <v>475</v>
      </c>
      <c r="B269" t="s">
        <v>621</v>
      </c>
      <c r="C269" t="s">
        <v>15</v>
      </c>
      <c r="D269" t="s">
        <v>223</v>
      </c>
      <c r="E269" t="s">
        <v>17</v>
      </c>
      <c r="F269" t="s">
        <v>224</v>
      </c>
      <c r="G269" t="s">
        <v>225</v>
      </c>
      <c r="H269" t="s">
        <v>226</v>
      </c>
      <c r="I269" t="s">
        <v>227</v>
      </c>
      <c r="J269" t="s">
        <v>262</v>
      </c>
      <c r="K269" t="s">
        <v>23</v>
      </c>
      <c r="L269" t="s">
        <v>24</v>
      </c>
      <c r="M269" s="2">
        <v>3.202276518831884</v>
      </c>
      <c r="N269">
        <v>4</v>
      </c>
      <c r="O269" t="s">
        <v>25</v>
      </c>
      <c r="P269" t="s">
        <v>263</v>
      </c>
      <c r="T269">
        <v>2.8585759999999998</v>
      </c>
    </row>
    <row r="270" spans="1:20">
      <c r="A270">
        <v>477</v>
      </c>
      <c r="B270" t="s">
        <v>622</v>
      </c>
      <c r="C270" t="s">
        <v>15</v>
      </c>
      <c r="D270" t="s">
        <v>223</v>
      </c>
      <c r="E270" t="s">
        <v>17</v>
      </c>
      <c r="F270" t="s">
        <v>224</v>
      </c>
      <c r="G270" t="s">
        <v>225</v>
      </c>
      <c r="H270" t="s">
        <v>226</v>
      </c>
      <c r="I270" t="s">
        <v>227</v>
      </c>
      <c r="J270" t="s">
        <v>262</v>
      </c>
      <c r="K270" t="s">
        <v>23</v>
      </c>
      <c r="L270" t="s">
        <v>24</v>
      </c>
      <c r="M270" s="2">
        <v>1.1574258029682272</v>
      </c>
      <c r="N270">
        <v>4</v>
      </c>
      <c r="O270" t="s">
        <v>25</v>
      </c>
      <c r="P270" t="s">
        <v>263</v>
      </c>
      <c r="T270">
        <v>1.209965</v>
      </c>
    </row>
    <row r="271" spans="1:20">
      <c r="A271">
        <v>482</v>
      </c>
      <c r="B271" t="s">
        <v>625</v>
      </c>
      <c r="C271" t="s">
        <v>15</v>
      </c>
      <c r="D271" t="s">
        <v>223</v>
      </c>
      <c r="E271" t="s">
        <v>17</v>
      </c>
      <c r="F271" t="s">
        <v>224</v>
      </c>
      <c r="G271" t="s">
        <v>225</v>
      </c>
      <c r="H271" t="s">
        <v>226</v>
      </c>
      <c r="I271" t="s">
        <v>227</v>
      </c>
      <c r="J271" t="s">
        <v>262</v>
      </c>
      <c r="K271" t="s">
        <v>23</v>
      </c>
      <c r="L271" t="s">
        <v>24</v>
      </c>
      <c r="M271" s="2">
        <v>1.3886368391790176</v>
      </c>
      <c r="N271">
        <v>4</v>
      </c>
      <c r="O271" t="s">
        <v>25</v>
      </c>
      <c r="P271" t="s">
        <v>263</v>
      </c>
      <c r="T271">
        <v>1.4040919999999999</v>
      </c>
    </row>
    <row r="272" spans="1:20">
      <c r="A272">
        <v>485</v>
      </c>
      <c r="B272" t="s">
        <v>626</v>
      </c>
      <c r="C272" t="s">
        <v>15</v>
      </c>
      <c r="D272" t="s">
        <v>223</v>
      </c>
      <c r="E272" t="s">
        <v>17</v>
      </c>
      <c r="F272" t="s">
        <v>224</v>
      </c>
      <c r="G272" t="s">
        <v>225</v>
      </c>
      <c r="H272" t="s">
        <v>226</v>
      </c>
      <c r="I272" t="s">
        <v>227</v>
      </c>
      <c r="J272" t="s">
        <v>262</v>
      </c>
      <c r="K272" t="s">
        <v>23</v>
      </c>
      <c r="L272" t="s">
        <v>24</v>
      </c>
      <c r="M272" s="2">
        <v>0.50585802992937734</v>
      </c>
      <c r="N272">
        <v>4</v>
      </c>
      <c r="O272" t="s">
        <v>25</v>
      </c>
      <c r="P272" t="s">
        <v>263</v>
      </c>
      <c r="T272">
        <v>0.50585999999999998</v>
      </c>
    </row>
    <row r="273" spans="1:20">
      <c r="A273">
        <v>486</v>
      </c>
      <c r="B273" t="s">
        <v>627</v>
      </c>
      <c r="C273" t="s">
        <v>15</v>
      </c>
      <c r="D273" t="s">
        <v>223</v>
      </c>
      <c r="E273" t="s">
        <v>17</v>
      </c>
      <c r="F273" t="s">
        <v>224</v>
      </c>
      <c r="G273" t="s">
        <v>225</v>
      </c>
      <c r="H273" t="s">
        <v>226</v>
      </c>
      <c r="I273" t="s">
        <v>227</v>
      </c>
      <c r="J273" t="s">
        <v>262</v>
      </c>
      <c r="K273" t="s">
        <v>23</v>
      </c>
      <c r="L273" t="s">
        <v>24</v>
      </c>
      <c r="M273" s="2">
        <v>1.307698087158933</v>
      </c>
      <c r="N273">
        <v>4</v>
      </c>
      <c r="O273" t="s">
        <v>25</v>
      </c>
      <c r="P273" t="s">
        <v>263</v>
      </c>
      <c r="T273">
        <v>1.3076989999999999</v>
      </c>
    </row>
    <row r="274" spans="1:20">
      <c r="A274">
        <v>487</v>
      </c>
      <c r="B274" t="s">
        <v>628</v>
      </c>
      <c r="C274" t="s">
        <v>15</v>
      </c>
      <c r="D274" t="s">
        <v>223</v>
      </c>
      <c r="E274" t="s">
        <v>17</v>
      </c>
      <c r="F274" t="s">
        <v>224</v>
      </c>
      <c r="G274" t="s">
        <v>225</v>
      </c>
      <c r="H274" t="s">
        <v>226</v>
      </c>
      <c r="I274" t="s">
        <v>227</v>
      </c>
      <c r="J274" t="s">
        <v>262</v>
      </c>
      <c r="K274" t="s">
        <v>23</v>
      </c>
      <c r="L274" t="s">
        <v>24</v>
      </c>
      <c r="M274" s="2">
        <v>1.1299392148480549</v>
      </c>
      <c r="N274">
        <v>4</v>
      </c>
      <c r="O274" t="s">
        <v>25</v>
      </c>
      <c r="P274" t="s">
        <v>263</v>
      </c>
      <c r="T274">
        <v>1.129942</v>
      </c>
    </row>
    <row r="275" spans="1:20">
      <c r="A275">
        <v>488</v>
      </c>
      <c r="B275" t="s">
        <v>629</v>
      </c>
      <c r="C275" t="s">
        <v>15</v>
      </c>
      <c r="D275" t="s">
        <v>223</v>
      </c>
      <c r="E275" t="s">
        <v>17</v>
      </c>
      <c r="F275" t="s">
        <v>224</v>
      </c>
      <c r="G275" t="s">
        <v>225</v>
      </c>
      <c r="H275" t="s">
        <v>226</v>
      </c>
      <c r="I275" t="s">
        <v>227</v>
      </c>
      <c r="J275" t="s">
        <v>262</v>
      </c>
      <c r="K275" t="s">
        <v>23</v>
      </c>
      <c r="L275" t="s">
        <v>24</v>
      </c>
      <c r="M275" s="2">
        <v>0.2154459195524431</v>
      </c>
      <c r="N275">
        <v>4</v>
      </c>
      <c r="O275" t="s">
        <v>25</v>
      </c>
      <c r="P275" t="s">
        <v>263</v>
      </c>
      <c r="T275">
        <v>0.215445</v>
      </c>
    </row>
    <row r="276" spans="1:20">
      <c r="A276">
        <v>495</v>
      </c>
      <c r="B276" t="s">
        <v>636</v>
      </c>
      <c r="C276" t="s">
        <v>15</v>
      </c>
      <c r="D276" t="s">
        <v>223</v>
      </c>
      <c r="E276" t="s">
        <v>17</v>
      </c>
      <c r="F276" t="s">
        <v>224</v>
      </c>
      <c r="G276" t="s">
        <v>225</v>
      </c>
      <c r="H276" t="s">
        <v>226</v>
      </c>
      <c r="I276" t="s">
        <v>227</v>
      </c>
      <c r="J276" t="s">
        <v>262</v>
      </c>
      <c r="K276" t="s">
        <v>23</v>
      </c>
      <c r="L276" t="s">
        <v>24</v>
      </c>
      <c r="M276" s="2">
        <v>10.250498171421794</v>
      </c>
      <c r="N276">
        <v>4</v>
      </c>
      <c r="O276" t="s">
        <v>25</v>
      </c>
      <c r="P276" t="s">
        <v>263</v>
      </c>
      <c r="T276">
        <v>10.035351</v>
      </c>
    </row>
    <row r="277" spans="1:20">
      <c r="A277">
        <v>497</v>
      </c>
      <c r="B277" t="s">
        <v>638</v>
      </c>
      <c r="C277" t="s">
        <v>15</v>
      </c>
      <c r="D277" t="s">
        <v>223</v>
      </c>
      <c r="E277" t="s">
        <v>17</v>
      </c>
      <c r="F277" t="s">
        <v>224</v>
      </c>
      <c r="G277" t="s">
        <v>225</v>
      </c>
      <c r="H277" t="s">
        <v>226</v>
      </c>
      <c r="I277" t="s">
        <v>227</v>
      </c>
      <c r="J277" t="s">
        <v>262</v>
      </c>
      <c r="K277" t="s">
        <v>23</v>
      </c>
      <c r="L277" t="s">
        <v>24</v>
      </c>
      <c r="M277" s="2">
        <v>0.27080515807317279</v>
      </c>
      <c r="N277">
        <v>4</v>
      </c>
      <c r="O277" t="s">
        <v>25</v>
      </c>
      <c r="P277" t="s">
        <v>263</v>
      </c>
      <c r="T277">
        <v>0.271202</v>
      </c>
    </row>
    <row r="278" spans="1:20">
      <c r="A278">
        <v>537</v>
      </c>
      <c r="B278" t="s">
        <v>667</v>
      </c>
      <c r="C278" t="s">
        <v>15</v>
      </c>
      <c r="D278" t="s">
        <v>223</v>
      </c>
      <c r="E278" t="s">
        <v>17</v>
      </c>
      <c r="F278" t="s">
        <v>224</v>
      </c>
      <c r="G278" t="s">
        <v>225</v>
      </c>
      <c r="H278" t="s">
        <v>226</v>
      </c>
      <c r="I278" t="s">
        <v>227</v>
      </c>
      <c r="J278" t="s">
        <v>262</v>
      </c>
      <c r="K278" t="s">
        <v>23</v>
      </c>
      <c r="L278" t="s">
        <v>24</v>
      </c>
      <c r="M278" s="2">
        <v>1.4620670574222978</v>
      </c>
      <c r="N278">
        <v>4</v>
      </c>
      <c r="O278" t="s">
        <v>25</v>
      </c>
      <c r="P278" t="s">
        <v>263</v>
      </c>
      <c r="T278">
        <v>12.36847</v>
      </c>
    </row>
    <row r="279" spans="1:20">
      <c r="A279">
        <v>546</v>
      </c>
      <c r="B279" t="s">
        <v>675</v>
      </c>
      <c r="C279" t="s">
        <v>15</v>
      </c>
      <c r="D279" t="s">
        <v>223</v>
      </c>
      <c r="E279" t="s">
        <v>17</v>
      </c>
      <c r="F279" t="s">
        <v>224</v>
      </c>
      <c r="G279" t="s">
        <v>225</v>
      </c>
      <c r="H279" t="s">
        <v>226</v>
      </c>
      <c r="I279" t="s">
        <v>227</v>
      </c>
      <c r="J279" t="s">
        <v>262</v>
      </c>
      <c r="K279" t="s">
        <v>23</v>
      </c>
      <c r="L279" t="s">
        <v>24</v>
      </c>
      <c r="M279" s="2">
        <v>22.787632690283328</v>
      </c>
      <c r="N279">
        <v>4</v>
      </c>
      <c r="O279" t="s">
        <v>25</v>
      </c>
      <c r="P279" t="s">
        <v>263</v>
      </c>
      <c r="T279">
        <v>22.767368999999999</v>
      </c>
    </row>
    <row r="280" spans="1:20">
      <c r="A280">
        <v>570</v>
      </c>
      <c r="B280" t="s">
        <v>689</v>
      </c>
      <c r="C280" t="s">
        <v>15</v>
      </c>
      <c r="D280" t="s">
        <v>223</v>
      </c>
      <c r="E280" t="s">
        <v>17</v>
      </c>
      <c r="F280" t="s">
        <v>224</v>
      </c>
      <c r="G280" t="s">
        <v>225</v>
      </c>
      <c r="H280" t="s">
        <v>226</v>
      </c>
      <c r="I280" t="s">
        <v>227</v>
      </c>
      <c r="J280" t="s">
        <v>262</v>
      </c>
      <c r="K280" t="s">
        <v>23</v>
      </c>
      <c r="L280" t="s">
        <v>24</v>
      </c>
      <c r="M280" s="2">
        <v>6.0929965387979808</v>
      </c>
      <c r="N280">
        <v>4</v>
      </c>
      <c r="O280" t="s">
        <v>25</v>
      </c>
      <c r="P280" t="s">
        <v>263</v>
      </c>
      <c r="T280">
        <v>6.0930059999999999</v>
      </c>
    </row>
    <row r="281" spans="1:20">
      <c r="A281">
        <v>576</v>
      </c>
      <c r="B281" t="s">
        <v>692</v>
      </c>
      <c r="C281" t="s">
        <v>15</v>
      </c>
      <c r="D281" t="s">
        <v>223</v>
      </c>
      <c r="E281" t="s">
        <v>17</v>
      </c>
      <c r="F281" t="s">
        <v>224</v>
      </c>
      <c r="G281" t="s">
        <v>225</v>
      </c>
      <c r="H281" t="s">
        <v>226</v>
      </c>
      <c r="I281" t="s">
        <v>227</v>
      </c>
      <c r="J281" t="s">
        <v>262</v>
      </c>
      <c r="K281" t="s">
        <v>23</v>
      </c>
      <c r="L281" t="s">
        <v>24</v>
      </c>
      <c r="M281" s="2">
        <v>1.025527103235595</v>
      </c>
      <c r="N281">
        <v>4</v>
      </c>
      <c r="O281" t="s">
        <v>25</v>
      </c>
      <c r="P281" t="s">
        <v>263</v>
      </c>
      <c r="T281">
        <v>1.025525</v>
      </c>
    </row>
    <row r="282" spans="1:20">
      <c r="A282">
        <v>585</v>
      </c>
      <c r="B282" t="s">
        <v>703</v>
      </c>
      <c r="C282" t="s">
        <v>15</v>
      </c>
      <c r="D282" t="s">
        <v>223</v>
      </c>
      <c r="E282" t="s">
        <v>17</v>
      </c>
      <c r="F282" t="s">
        <v>224</v>
      </c>
      <c r="G282" t="s">
        <v>225</v>
      </c>
      <c r="H282" t="s">
        <v>226</v>
      </c>
      <c r="I282" t="s">
        <v>227</v>
      </c>
      <c r="J282" t="s">
        <v>262</v>
      </c>
      <c r="K282" t="s">
        <v>23</v>
      </c>
      <c r="L282" t="s">
        <v>24</v>
      </c>
      <c r="M282" s="2">
        <v>9.5549685037288157</v>
      </c>
      <c r="N282">
        <v>4</v>
      </c>
      <c r="O282" t="s">
        <v>25</v>
      </c>
      <c r="P282" t="s">
        <v>263</v>
      </c>
      <c r="T282">
        <v>9.5549649999999993</v>
      </c>
    </row>
    <row r="283" spans="1:20">
      <c r="A283">
        <v>586</v>
      </c>
      <c r="B283" t="s">
        <v>704</v>
      </c>
      <c r="C283" t="s">
        <v>15</v>
      </c>
      <c r="D283" t="s">
        <v>223</v>
      </c>
      <c r="E283" t="s">
        <v>17</v>
      </c>
      <c r="F283" t="s">
        <v>224</v>
      </c>
      <c r="G283" t="s">
        <v>225</v>
      </c>
      <c r="H283" t="s">
        <v>226</v>
      </c>
      <c r="I283" t="s">
        <v>227</v>
      </c>
      <c r="J283" t="s">
        <v>262</v>
      </c>
      <c r="K283" t="s">
        <v>23</v>
      </c>
      <c r="L283" t="s">
        <v>24</v>
      </c>
      <c r="M283" s="2">
        <v>25.266166742363215</v>
      </c>
      <c r="N283">
        <v>4</v>
      </c>
      <c r="O283" t="s">
        <v>25</v>
      </c>
      <c r="P283" t="s">
        <v>263</v>
      </c>
      <c r="T283">
        <v>25.266183999999999</v>
      </c>
    </row>
    <row r="284" spans="1:20">
      <c r="A284">
        <v>591</v>
      </c>
      <c r="B284" t="s">
        <v>706</v>
      </c>
      <c r="C284" t="s">
        <v>15</v>
      </c>
      <c r="D284" t="s">
        <v>223</v>
      </c>
      <c r="E284" t="s">
        <v>17</v>
      </c>
      <c r="F284" t="s">
        <v>224</v>
      </c>
      <c r="G284" t="s">
        <v>225</v>
      </c>
      <c r="H284" t="s">
        <v>226</v>
      </c>
      <c r="I284" t="s">
        <v>227</v>
      </c>
      <c r="J284" t="s">
        <v>262</v>
      </c>
      <c r="K284" t="s">
        <v>23</v>
      </c>
      <c r="L284" t="s">
        <v>24</v>
      </c>
      <c r="M284" s="2">
        <v>0.35890558630642028</v>
      </c>
      <c r="N284">
        <v>4</v>
      </c>
      <c r="O284" t="s">
        <v>25</v>
      </c>
      <c r="P284" t="s">
        <v>263</v>
      </c>
      <c r="T284">
        <v>0.358904</v>
      </c>
    </row>
    <row r="285" spans="1:20">
      <c r="A285">
        <v>593</v>
      </c>
      <c r="B285" t="s">
        <v>708</v>
      </c>
      <c r="C285" t="s">
        <v>15</v>
      </c>
      <c r="D285" t="s">
        <v>223</v>
      </c>
      <c r="E285" t="s">
        <v>17</v>
      </c>
      <c r="F285" t="s">
        <v>224</v>
      </c>
      <c r="G285" t="s">
        <v>225</v>
      </c>
      <c r="H285" t="s">
        <v>226</v>
      </c>
      <c r="I285" t="s">
        <v>227</v>
      </c>
      <c r="J285" t="s">
        <v>262</v>
      </c>
      <c r="K285" t="s">
        <v>23</v>
      </c>
      <c r="L285" t="s">
        <v>24</v>
      </c>
      <c r="M285" s="2">
        <v>1.1016814656301428</v>
      </c>
      <c r="N285">
        <v>4</v>
      </c>
      <c r="O285" t="s">
        <v>25</v>
      </c>
      <c r="P285" t="s">
        <v>263</v>
      </c>
      <c r="T285">
        <v>1.1016820000000001</v>
      </c>
    </row>
    <row r="286" spans="1:20">
      <c r="A286">
        <v>599</v>
      </c>
      <c r="B286" t="s">
        <v>712</v>
      </c>
      <c r="C286" t="s">
        <v>15</v>
      </c>
      <c r="D286" t="s">
        <v>223</v>
      </c>
      <c r="E286" t="s">
        <v>17</v>
      </c>
      <c r="F286" t="s">
        <v>224</v>
      </c>
      <c r="G286" t="s">
        <v>225</v>
      </c>
      <c r="H286" t="s">
        <v>226</v>
      </c>
      <c r="I286" t="s">
        <v>227</v>
      </c>
      <c r="J286" t="s">
        <v>262</v>
      </c>
      <c r="K286" t="s">
        <v>23</v>
      </c>
      <c r="L286" t="s">
        <v>24</v>
      </c>
      <c r="M286" s="2">
        <v>0.86753989908225138</v>
      </c>
      <c r="N286">
        <v>4</v>
      </c>
      <c r="O286" t="s">
        <v>25</v>
      </c>
      <c r="P286" t="s">
        <v>263</v>
      </c>
      <c r="T286">
        <v>0.86754100000000001</v>
      </c>
    </row>
    <row r="287" spans="1:20">
      <c r="A287">
        <v>603</v>
      </c>
      <c r="B287" t="s">
        <v>717</v>
      </c>
      <c r="C287" t="s">
        <v>15</v>
      </c>
      <c r="D287" t="s">
        <v>223</v>
      </c>
      <c r="E287" t="s">
        <v>17</v>
      </c>
      <c r="F287" t="s">
        <v>224</v>
      </c>
      <c r="G287" t="s">
        <v>225</v>
      </c>
      <c r="H287" t="s">
        <v>226</v>
      </c>
      <c r="I287" t="s">
        <v>227</v>
      </c>
      <c r="J287" t="s">
        <v>262</v>
      </c>
      <c r="K287" t="s">
        <v>23</v>
      </c>
      <c r="L287" t="s">
        <v>24</v>
      </c>
      <c r="M287" s="2">
        <v>34.847474195302034</v>
      </c>
      <c r="N287">
        <v>4</v>
      </c>
      <c r="O287" t="s">
        <v>25</v>
      </c>
      <c r="P287" t="s">
        <v>263</v>
      </c>
      <c r="T287">
        <v>34.847490999999998</v>
      </c>
    </row>
    <row r="288" spans="1:20">
      <c r="A288">
        <v>606</v>
      </c>
      <c r="B288" t="s">
        <v>720</v>
      </c>
      <c r="C288" t="s">
        <v>15</v>
      </c>
      <c r="D288" t="s">
        <v>223</v>
      </c>
      <c r="E288" t="s">
        <v>17</v>
      </c>
      <c r="F288" t="s">
        <v>224</v>
      </c>
      <c r="G288" t="s">
        <v>225</v>
      </c>
      <c r="H288" t="s">
        <v>226</v>
      </c>
      <c r="I288" t="s">
        <v>227</v>
      </c>
      <c r="J288" t="s">
        <v>262</v>
      </c>
      <c r="K288" t="s">
        <v>23</v>
      </c>
      <c r="L288" t="s">
        <v>24</v>
      </c>
      <c r="M288" s="2">
        <v>6.2970369269013506</v>
      </c>
      <c r="N288">
        <v>4</v>
      </c>
      <c r="O288" t="s">
        <v>25</v>
      </c>
      <c r="P288" t="s">
        <v>263</v>
      </c>
      <c r="T288">
        <v>6.2970470000000001</v>
      </c>
    </row>
    <row r="289" spans="1:20">
      <c r="A289">
        <v>632</v>
      </c>
      <c r="B289" t="s">
        <v>731</v>
      </c>
      <c r="C289" t="s">
        <v>15</v>
      </c>
      <c r="D289" t="s">
        <v>223</v>
      </c>
      <c r="E289" t="s">
        <v>17</v>
      </c>
      <c r="F289" t="s">
        <v>224</v>
      </c>
      <c r="G289" t="s">
        <v>225</v>
      </c>
      <c r="H289" t="s">
        <v>226</v>
      </c>
      <c r="I289" t="s">
        <v>227</v>
      </c>
      <c r="J289" t="s">
        <v>262</v>
      </c>
      <c r="K289" t="s">
        <v>23</v>
      </c>
      <c r="L289" t="s">
        <v>24</v>
      </c>
      <c r="M289" s="2">
        <v>0.77659335707190258</v>
      </c>
      <c r="N289">
        <v>4</v>
      </c>
      <c r="O289" t="s">
        <v>25</v>
      </c>
      <c r="P289" t="s">
        <v>263</v>
      </c>
      <c r="T289">
        <v>0.77659500000000004</v>
      </c>
    </row>
    <row r="290" spans="1:20">
      <c r="A290">
        <v>638</v>
      </c>
      <c r="B290" t="s">
        <v>734</v>
      </c>
      <c r="C290" t="s">
        <v>15</v>
      </c>
      <c r="D290" t="s">
        <v>223</v>
      </c>
      <c r="E290" t="s">
        <v>17</v>
      </c>
      <c r="F290" t="s">
        <v>224</v>
      </c>
      <c r="G290" t="s">
        <v>225</v>
      </c>
      <c r="H290" t="s">
        <v>226</v>
      </c>
      <c r="I290" t="s">
        <v>227</v>
      </c>
      <c r="J290" t="s">
        <v>262</v>
      </c>
      <c r="K290" t="s">
        <v>23</v>
      </c>
      <c r="L290" t="s">
        <v>24</v>
      </c>
      <c r="M290" s="2">
        <v>0.52573592488991472</v>
      </c>
      <c r="N290">
        <v>4</v>
      </c>
      <c r="O290" t="s">
        <v>25</v>
      </c>
      <c r="P290" t="s">
        <v>263</v>
      </c>
      <c r="T290">
        <v>0.52573700000000001</v>
      </c>
    </row>
    <row r="291" spans="1:20">
      <c r="A291">
        <v>639</v>
      </c>
      <c r="B291" t="s">
        <v>735</v>
      </c>
      <c r="C291" t="s">
        <v>15</v>
      </c>
      <c r="D291" t="s">
        <v>223</v>
      </c>
      <c r="E291" t="s">
        <v>17</v>
      </c>
      <c r="F291" t="s">
        <v>224</v>
      </c>
      <c r="G291" t="s">
        <v>225</v>
      </c>
      <c r="H291" t="s">
        <v>226</v>
      </c>
      <c r="I291" t="s">
        <v>227</v>
      </c>
      <c r="J291" t="s">
        <v>262</v>
      </c>
      <c r="K291" t="s">
        <v>23</v>
      </c>
      <c r="L291" t="s">
        <v>24</v>
      </c>
      <c r="M291" s="2">
        <v>2.7871383396015674</v>
      </c>
      <c r="N291">
        <v>4</v>
      </c>
      <c r="O291" t="s">
        <v>25</v>
      </c>
      <c r="P291" t="s">
        <v>263</v>
      </c>
      <c r="T291">
        <v>2.7871380000000001</v>
      </c>
    </row>
    <row r="292" spans="1:20">
      <c r="A292">
        <v>646</v>
      </c>
      <c r="B292" t="s">
        <v>737</v>
      </c>
      <c r="C292" t="s">
        <v>15</v>
      </c>
      <c r="D292" t="s">
        <v>223</v>
      </c>
      <c r="E292" t="s">
        <v>17</v>
      </c>
      <c r="F292" t="s">
        <v>224</v>
      </c>
      <c r="G292" t="s">
        <v>225</v>
      </c>
      <c r="H292" t="s">
        <v>226</v>
      </c>
      <c r="I292" t="s">
        <v>227</v>
      </c>
      <c r="J292" t="s">
        <v>262</v>
      </c>
      <c r="K292" t="s">
        <v>23</v>
      </c>
      <c r="L292" t="s">
        <v>24</v>
      </c>
      <c r="M292" s="2">
        <v>0.32547282139733025</v>
      </c>
      <c r="N292">
        <v>4</v>
      </c>
      <c r="O292" t="s">
        <v>25</v>
      </c>
      <c r="P292" t="s">
        <v>263</v>
      </c>
      <c r="T292">
        <v>0.32547300000000001</v>
      </c>
    </row>
    <row r="293" spans="1:20">
      <c r="A293">
        <v>926</v>
      </c>
      <c r="B293" t="s">
        <v>954</v>
      </c>
      <c r="C293" t="s">
        <v>15</v>
      </c>
      <c r="D293" t="s">
        <v>223</v>
      </c>
      <c r="E293" t="s">
        <v>17</v>
      </c>
      <c r="F293" t="s">
        <v>224</v>
      </c>
      <c r="G293" t="s">
        <v>225</v>
      </c>
      <c r="H293" t="s">
        <v>226</v>
      </c>
      <c r="I293" t="s">
        <v>227</v>
      </c>
      <c r="J293" t="s">
        <v>262</v>
      </c>
      <c r="K293" t="s">
        <v>23</v>
      </c>
      <c r="L293" t="s">
        <v>24</v>
      </c>
      <c r="M293" s="2">
        <v>4.4027962998472887</v>
      </c>
      <c r="N293">
        <v>4</v>
      </c>
      <c r="O293" t="s">
        <v>25</v>
      </c>
      <c r="P293" t="s">
        <v>446</v>
      </c>
      <c r="T293">
        <v>4.4028</v>
      </c>
    </row>
    <row r="294" spans="1:20">
      <c r="A294">
        <v>1015</v>
      </c>
      <c r="B294" t="s">
        <v>223</v>
      </c>
      <c r="C294" t="s">
        <v>15</v>
      </c>
      <c r="D294" t="s">
        <v>223</v>
      </c>
      <c r="E294" t="s">
        <v>17</v>
      </c>
      <c r="F294" t="s">
        <v>224</v>
      </c>
      <c r="G294" t="s">
        <v>225</v>
      </c>
      <c r="H294" t="s">
        <v>226</v>
      </c>
      <c r="I294" t="s">
        <v>227</v>
      </c>
      <c r="J294" t="s">
        <v>262</v>
      </c>
      <c r="K294" t="s">
        <v>23</v>
      </c>
      <c r="L294" t="s">
        <v>24</v>
      </c>
      <c r="M294" s="2">
        <v>5.6344249553975185</v>
      </c>
      <c r="N294">
        <v>4</v>
      </c>
      <c r="O294" t="s">
        <v>25</v>
      </c>
      <c r="P294" t="s">
        <v>491</v>
      </c>
      <c r="T294" t="s">
        <v>26</v>
      </c>
    </row>
    <row r="295" spans="1:20">
      <c r="A295">
        <v>1016</v>
      </c>
      <c r="B295" t="s">
        <v>223</v>
      </c>
      <c r="C295" t="s">
        <v>15</v>
      </c>
      <c r="D295" t="s">
        <v>223</v>
      </c>
      <c r="E295" t="s">
        <v>17</v>
      </c>
      <c r="F295" t="s">
        <v>224</v>
      </c>
      <c r="G295" t="s">
        <v>225</v>
      </c>
      <c r="H295" t="s">
        <v>226</v>
      </c>
      <c r="I295" t="s">
        <v>227</v>
      </c>
      <c r="J295" t="s">
        <v>262</v>
      </c>
      <c r="K295" t="s">
        <v>23</v>
      </c>
      <c r="L295" t="s">
        <v>24</v>
      </c>
      <c r="M295" s="2">
        <v>5.2418136636799888</v>
      </c>
      <c r="N295">
        <v>4</v>
      </c>
      <c r="O295" t="s">
        <v>25</v>
      </c>
      <c r="P295" t="s">
        <v>459</v>
      </c>
      <c r="T295" t="s">
        <v>26</v>
      </c>
    </row>
    <row r="296" spans="1:20">
      <c r="A296">
        <v>1017</v>
      </c>
      <c r="B296" t="s">
        <v>223</v>
      </c>
      <c r="C296" t="s">
        <v>15</v>
      </c>
      <c r="D296" t="s">
        <v>223</v>
      </c>
      <c r="E296" t="s">
        <v>17</v>
      </c>
      <c r="F296" t="s">
        <v>224</v>
      </c>
      <c r="G296" t="s">
        <v>225</v>
      </c>
      <c r="H296" t="s">
        <v>226</v>
      </c>
      <c r="I296" t="s">
        <v>227</v>
      </c>
      <c r="J296" t="s">
        <v>262</v>
      </c>
      <c r="K296" t="s">
        <v>23</v>
      </c>
      <c r="L296" t="s">
        <v>24</v>
      </c>
      <c r="M296" s="2">
        <v>9.293022312607798</v>
      </c>
      <c r="N296">
        <v>4</v>
      </c>
      <c r="O296" t="s">
        <v>25</v>
      </c>
      <c r="P296" t="s">
        <v>459</v>
      </c>
      <c r="T296" t="s">
        <v>26</v>
      </c>
    </row>
    <row r="297" spans="1:20">
      <c r="A297">
        <v>1018</v>
      </c>
      <c r="B297" t="s">
        <v>223</v>
      </c>
      <c r="C297" t="s">
        <v>15</v>
      </c>
      <c r="D297" t="s">
        <v>223</v>
      </c>
      <c r="E297" t="s">
        <v>17</v>
      </c>
      <c r="F297" t="s">
        <v>224</v>
      </c>
      <c r="G297" t="s">
        <v>225</v>
      </c>
      <c r="H297" t="s">
        <v>226</v>
      </c>
      <c r="I297" t="s">
        <v>227</v>
      </c>
      <c r="J297" t="s">
        <v>262</v>
      </c>
      <c r="K297" t="s">
        <v>23</v>
      </c>
      <c r="L297" t="s">
        <v>24</v>
      </c>
      <c r="M297" s="2">
        <v>1.690334996021607</v>
      </c>
      <c r="N297">
        <v>4</v>
      </c>
      <c r="O297" t="s">
        <v>25</v>
      </c>
      <c r="P297" t="s">
        <v>459</v>
      </c>
      <c r="T297" t="s">
        <v>26</v>
      </c>
    </row>
    <row r="298" spans="1:20">
      <c r="A298">
        <v>1019</v>
      </c>
      <c r="B298" t="s">
        <v>223</v>
      </c>
      <c r="C298" t="s">
        <v>15</v>
      </c>
      <c r="D298" t="s">
        <v>223</v>
      </c>
      <c r="E298" t="s">
        <v>17</v>
      </c>
      <c r="F298" t="s">
        <v>224</v>
      </c>
      <c r="G298" t="s">
        <v>225</v>
      </c>
      <c r="H298" t="s">
        <v>226</v>
      </c>
      <c r="I298" t="s">
        <v>227</v>
      </c>
      <c r="J298" t="s">
        <v>262</v>
      </c>
      <c r="K298" t="s">
        <v>23</v>
      </c>
      <c r="L298" t="s">
        <v>24</v>
      </c>
      <c r="M298" s="2">
        <v>0.25151847481751283</v>
      </c>
      <c r="N298">
        <v>4</v>
      </c>
      <c r="O298" t="s">
        <v>25</v>
      </c>
      <c r="P298" t="s">
        <v>459</v>
      </c>
      <c r="T298" t="s">
        <v>26</v>
      </c>
    </row>
    <row r="299" spans="1:20">
      <c r="A299">
        <v>1020</v>
      </c>
      <c r="B299" t="s">
        <v>223</v>
      </c>
      <c r="C299" t="s">
        <v>15</v>
      </c>
      <c r="D299" t="s">
        <v>223</v>
      </c>
      <c r="E299" t="s">
        <v>17</v>
      </c>
      <c r="F299" t="s">
        <v>224</v>
      </c>
      <c r="G299" t="s">
        <v>225</v>
      </c>
      <c r="H299" t="s">
        <v>226</v>
      </c>
      <c r="I299" t="s">
        <v>227</v>
      </c>
      <c r="J299" t="s">
        <v>262</v>
      </c>
      <c r="K299" t="s">
        <v>23</v>
      </c>
      <c r="L299" t="s">
        <v>24</v>
      </c>
      <c r="M299" s="2">
        <v>0.24479161201524144</v>
      </c>
      <c r="N299">
        <v>4</v>
      </c>
      <c r="O299" t="s">
        <v>25</v>
      </c>
      <c r="P299" t="s">
        <v>263</v>
      </c>
      <c r="T299" t="s">
        <v>26</v>
      </c>
    </row>
    <row r="300" spans="1:20">
      <c r="A300">
        <v>1021</v>
      </c>
      <c r="B300" t="s">
        <v>223</v>
      </c>
      <c r="C300" t="s">
        <v>15</v>
      </c>
      <c r="D300" t="s">
        <v>223</v>
      </c>
      <c r="E300" t="s">
        <v>17</v>
      </c>
      <c r="F300" t="s">
        <v>224</v>
      </c>
      <c r="G300" t="s">
        <v>225</v>
      </c>
      <c r="H300" t="s">
        <v>226</v>
      </c>
      <c r="I300" t="s">
        <v>227</v>
      </c>
      <c r="J300" t="s">
        <v>262</v>
      </c>
      <c r="K300" t="s">
        <v>23</v>
      </c>
      <c r="L300" t="s">
        <v>24</v>
      </c>
      <c r="M300" s="2">
        <v>9.2072003726345858E-2</v>
      </c>
      <c r="N300">
        <v>4</v>
      </c>
      <c r="O300" t="s">
        <v>25</v>
      </c>
      <c r="P300" t="s">
        <v>263</v>
      </c>
      <c r="T300" t="s">
        <v>26</v>
      </c>
    </row>
    <row r="301" spans="1:20">
      <c r="A301">
        <v>1022</v>
      </c>
      <c r="B301" t="s">
        <v>223</v>
      </c>
      <c r="C301" t="s">
        <v>15</v>
      </c>
      <c r="D301" t="s">
        <v>223</v>
      </c>
      <c r="E301" t="s">
        <v>17</v>
      </c>
      <c r="F301" t="s">
        <v>224</v>
      </c>
      <c r="G301" t="s">
        <v>225</v>
      </c>
      <c r="H301" t="s">
        <v>226</v>
      </c>
      <c r="I301" t="s">
        <v>227</v>
      </c>
      <c r="J301" t="s">
        <v>262</v>
      </c>
      <c r="K301" t="s">
        <v>23</v>
      </c>
      <c r="L301" t="s">
        <v>24</v>
      </c>
      <c r="M301" s="2">
        <v>0.4522066231596843</v>
      </c>
      <c r="N301">
        <v>4</v>
      </c>
      <c r="O301" t="s">
        <v>25</v>
      </c>
      <c r="P301" t="s">
        <v>263</v>
      </c>
      <c r="T301" t="s">
        <v>26</v>
      </c>
    </row>
    <row r="302" spans="1:20">
      <c r="A302">
        <v>1023</v>
      </c>
      <c r="B302" t="s">
        <v>223</v>
      </c>
      <c r="C302" t="s">
        <v>15</v>
      </c>
      <c r="D302" t="s">
        <v>223</v>
      </c>
      <c r="E302" t="s">
        <v>17</v>
      </c>
      <c r="F302" t="s">
        <v>224</v>
      </c>
      <c r="G302" t="s">
        <v>225</v>
      </c>
      <c r="H302" t="s">
        <v>226</v>
      </c>
      <c r="I302" t="s">
        <v>227</v>
      </c>
      <c r="J302" t="s">
        <v>262</v>
      </c>
      <c r="K302" t="s">
        <v>23</v>
      </c>
      <c r="L302" t="s">
        <v>24</v>
      </c>
      <c r="M302" s="2">
        <v>0.68802275640867239</v>
      </c>
      <c r="N302">
        <v>4</v>
      </c>
      <c r="O302" t="s">
        <v>25</v>
      </c>
      <c r="P302" t="s">
        <v>454</v>
      </c>
      <c r="T302" t="s">
        <v>26</v>
      </c>
    </row>
    <row r="303" spans="1:20">
      <c r="A303">
        <v>1025</v>
      </c>
      <c r="B303" t="s">
        <v>223</v>
      </c>
      <c r="C303" t="s">
        <v>15</v>
      </c>
      <c r="D303" t="s">
        <v>223</v>
      </c>
      <c r="E303" t="s">
        <v>17</v>
      </c>
      <c r="F303" t="s">
        <v>224</v>
      </c>
      <c r="G303" t="s">
        <v>225</v>
      </c>
      <c r="H303" t="s">
        <v>226</v>
      </c>
      <c r="I303" t="s">
        <v>227</v>
      </c>
      <c r="J303" t="s">
        <v>262</v>
      </c>
      <c r="K303" t="s">
        <v>23</v>
      </c>
      <c r="L303" t="s">
        <v>24</v>
      </c>
      <c r="M303" s="2">
        <v>6.303447672763574</v>
      </c>
      <c r="N303">
        <v>4</v>
      </c>
      <c r="O303" t="s">
        <v>25</v>
      </c>
      <c r="P303" t="s">
        <v>454</v>
      </c>
      <c r="T303" t="s">
        <v>26</v>
      </c>
    </row>
    <row r="304" spans="1:20">
      <c r="A304">
        <v>1026</v>
      </c>
      <c r="B304" t="s">
        <v>223</v>
      </c>
      <c r="C304" t="s">
        <v>15</v>
      </c>
      <c r="D304" t="s">
        <v>223</v>
      </c>
      <c r="E304" t="s">
        <v>17</v>
      </c>
      <c r="F304" t="s">
        <v>224</v>
      </c>
      <c r="G304" t="s">
        <v>225</v>
      </c>
      <c r="H304" t="s">
        <v>226</v>
      </c>
      <c r="I304" t="s">
        <v>227</v>
      </c>
      <c r="J304" t="s">
        <v>262</v>
      </c>
      <c r="K304" t="s">
        <v>23</v>
      </c>
      <c r="L304" t="s">
        <v>24</v>
      </c>
      <c r="M304" s="2">
        <v>1.438508129759863</v>
      </c>
      <c r="N304">
        <v>4</v>
      </c>
      <c r="O304" t="s">
        <v>25</v>
      </c>
      <c r="P304" t="s">
        <v>454</v>
      </c>
      <c r="T304" t="s">
        <v>26</v>
      </c>
    </row>
    <row r="305" spans="1:20">
      <c r="A305">
        <v>423</v>
      </c>
      <c r="B305" t="s">
        <v>1250</v>
      </c>
      <c r="C305" t="s">
        <v>15</v>
      </c>
      <c r="D305" t="s">
        <v>223</v>
      </c>
      <c r="E305" t="s">
        <v>17</v>
      </c>
      <c r="F305" t="s">
        <v>224</v>
      </c>
      <c r="G305" t="s">
        <v>225</v>
      </c>
      <c r="H305" t="s">
        <v>226</v>
      </c>
      <c r="I305" t="s">
        <v>227</v>
      </c>
      <c r="J305" t="s">
        <v>262</v>
      </c>
      <c r="K305" t="s">
        <v>184</v>
      </c>
      <c r="L305" t="s">
        <v>185</v>
      </c>
      <c r="M305" s="2">
        <v>0.62333037095427068</v>
      </c>
      <c r="N305">
        <v>4</v>
      </c>
      <c r="O305" t="s">
        <v>25</v>
      </c>
      <c r="P305" t="s">
        <v>263</v>
      </c>
      <c r="T305">
        <v>0.62333099999999997</v>
      </c>
    </row>
    <row r="306" spans="1:20">
      <c r="A306">
        <v>547</v>
      </c>
      <c r="B306" t="s">
        <v>1251</v>
      </c>
      <c r="C306" t="s">
        <v>15</v>
      </c>
      <c r="D306" t="s">
        <v>223</v>
      </c>
      <c r="E306" t="s">
        <v>17</v>
      </c>
      <c r="F306" t="s">
        <v>224</v>
      </c>
      <c r="G306" t="s">
        <v>225</v>
      </c>
      <c r="H306" t="s">
        <v>226</v>
      </c>
      <c r="I306" t="s">
        <v>227</v>
      </c>
      <c r="J306" t="s">
        <v>262</v>
      </c>
      <c r="K306" t="s">
        <v>184</v>
      </c>
      <c r="L306" t="s">
        <v>185</v>
      </c>
      <c r="M306" s="2">
        <v>1.2360867344064288</v>
      </c>
      <c r="N306">
        <v>4</v>
      </c>
      <c r="O306" t="s">
        <v>25</v>
      </c>
      <c r="P306" t="s">
        <v>263</v>
      </c>
      <c r="T306">
        <v>1.2360880000000001</v>
      </c>
    </row>
    <row r="307" spans="1:20">
      <c r="A307">
        <v>575</v>
      </c>
      <c r="B307" t="s">
        <v>1252</v>
      </c>
      <c r="C307" t="s">
        <v>15</v>
      </c>
      <c r="D307" t="s">
        <v>223</v>
      </c>
      <c r="E307" t="s">
        <v>17</v>
      </c>
      <c r="F307" t="s">
        <v>224</v>
      </c>
      <c r="G307" t="s">
        <v>225</v>
      </c>
      <c r="H307" t="s">
        <v>226</v>
      </c>
      <c r="I307" t="s">
        <v>227</v>
      </c>
      <c r="J307" t="s">
        <v>262</v>
      </c>
      <c r="K307" t="s">
        <v>184</v>
      </c>
      <c r="L307" t="s">
        <v>185</v>
      </c>
      <c r="M307" s="2">
        <v>0.53410762690085645</v>
      </c>
      <c r="N307">
        <v>4</v>
      </c>
      <c r="O307" t="s">
        <v>25</v>
      </c>
      <c r="P307" t="s">
        <v>263</v>
      </c>
      <c r="T307">
        <v>0.53410800000000003</v>
      </c>
    </row>
    <row r="308" spans="1:20">
      <c r="A308">
        <v>220</v>
      </c>
      <c r="B308" t="s">
        <v>1217</v>
      </c>
      <c r="C308" t="s">
        <v>15</v>
      </c>
      <c r="D308" t="s">
        <v>223</v>
      </c>
      <c r="E308" t="s">
        <v>17</v>
      </c>
      <c r="F308" t="s">
        <v>224</v>
      </c>
      <c r="G308" t="s">
        <v>225</v>
      </c>
      <c r="H308" t="s">
        <v>226</v>
      </c>
      <c r="I308" t="s">
        <v>227</v>
      </c>
      <c r="J308" t="s">
        <v>262</v>
      </c>
      <c r="K308" t="s">
        <v>198</v>
      </c>
      <c r="L308" t="s">
        <v>199</v>
      </c>
      <c r="M308" s="2">
        <v>0.56899071502349963</v>
      </c>
      <c r="N308">
        <v>4</v>
      </c>
      <c r="O308" t="s">
        <v>25</v>
      </c>
      <c r="P308" t="s">
        <v>1218</v>
      </c>
      <c r="T308">
        <v>1.132728</v>
      </c>
    </row>
    <row r="309" spans="1:20">
      <c r="A309">
        <v>589</v>
      </c>
      <c r="B309" t="s">
        <v>234</v>
      </c>
      <c r="C309" t="s">
        <v>15</v>
      </c>
      <c r="D309" t="s">
        <v>223</v>
      </c>
      <c r="E309" t="s">
        <v>17</v>
      </c>
      <c r="F309" t="s">
        <v>224</v>
      </c>
      <c r="G309" t="s">
        <v>225</v>
      </c>
      <c r="H309" t="s">
        <v>226</v>
      </c>
      <c r="I309" t="s">
        <v>227</v>
      </c>
      <c r="J309" t="s">
        <v>235</v>
      </c>
      <c r="K309" t="s">
        <v>228</v>
      </c>
      <c r="L309" t="s">
        <v>229</v>
      </c>
      <c r="M309" s="2">
        <v>11.830981711746885</v>
      </c>
      <c r="N309">
        <v>1</v>
      </c>
      <c r="O309" t="s">
        <v>87</v>
      </c>
      <c r="P309" t="s">
        <v>236</v>
      </c>
      <c r="T309">
        <v>11.830982000000001</v>
      </c>
    </row>
    <row r="310" spans="1:20">
      <c r="A310">
        <v>602</v>
      </c>
      <c r="B310" t="s">
        <v>237</v>
      </c>
      <c r="C310" t="s">
        <v>15</v>
      </c>
      <c r="D310" t="s">
        <v>223</v>
      </c>
      <c r="E310" t="s">
        <v>17</v>
      </c>
      <c r="F310" t="s">
        <v>224</v>
      </c>
      <c r="G310" t="s">
        <v>225</v>
      </c>
      <c r="H310" t="s">
        <v>226</v>
      </c>
      <c r="I310" t="s">
        <v>227</v>
      </c>
      <c r="J310" t="s">
        <v>235</v>
      </c>
      <c r="K310" t="s">
        <v>228</v>
      </c>
      <c r="L310" t="s">
        <v>229</v>
      </c>
      <c r="M310" s="2">
        <v>12.415729885639731</v>
      </c>
      <c r="N310">
        <v>1</v>
      </c>
      <c r="O310" t="s">
        <v>87</v>
      </c>
      <c r="P310" t="s">
        <v>236</v>
      </c>
      <c r="T310">
        <v>12.415742</v>
      </c>
    </row>
    <row r="311" spans="1:20">
      <c r="A311">
        <v>622</v>
      </c>
      <c r="B311" t="s">
        <v>238</v>
      </c>
      <c r="C311" t="s">
        <v>15</v>
      </c>
      <c r="D311" t="s">
        <v>223</v>
      </c>
      <c r="E311" t="s">
        <v>17</v>
      </c>
      <c r="F311" t="s">
        <v>224</v>
      </c>
      <c r="G311" t="s">
        <v>225</v>
      </c>
      <c r="H311" t="s">
        <v>226</v>
      </c>
      <c r="I311" t="s">
        <v>227</v>
      </c>
      <c r="J311" t="s">
        <v>235</v>
      </c>
      <c r="K311" t="s">
        <v>228</v>
      </c>
      <c r="L311" t="s">
        <v>229</v>
      </c>
      <c r="M311" s="2">
        <v>11.157118565258003</v>
      </c>
      <c r="N311">
        <v>1</v>
      </c>
      <c r="O311" t="s">
        <v>87</v>
      </c>
      <c r="P311" t="s">
        <v>236</v>
      </c>
      <c r="T311">
        <v>11.157126999999999</v>
      </c>
    </row>
    <row r="312" spans="1:20">
      <c r="A312">
        <v>624</v>
      </c>
      <c r="B312" t="s">
        <v>239</v>
      </c>
      <c r="C312" t="s">
        <v>15</v>
      </c>
      <c r="D312" t="s">
        <v>223</v>
      </c>
      <c r="E312" t="s">
        <v>17</v>
      </c>
      <c r="F312" t="s">
        <v>224</v>
      </c>
      <c r="G312" t="s">
        <v>225</v>
      </c>
      <c r="H312" t="s">
        <v>226</v>
      </c>
      <c r="I312" t="s">
        <v>227</v>
      </c>
      <c r="J312" t="s">
        <v>235</v>
      </c>
      <c r="K312" t="s">
        <v>228</v>
      </c>
      <c r="L312" t="s">
        <v>229</v>
      </c>
      <c r="M312" s="2">
        <v>3.5747099734114842</v>
      </c>
      <c r="N312">
        <v>1</v>
      </c>
      <c r="O312" t="s">
        <v>87</v>
      </c>
      <c r="P312" t="s">
        <v>236</v>
      </c>
      <c r="T312">
        <v>3.5747119999999999</v>
      </c>
    </row>
    <row r="313" spans="1:20">
      <c r="A313">
        <v>629</v>
      </c>
      <c r="B313" t="s">
        <v>240</v>
      </c>
      <c r="C313" t="s">
        <v>15</v>
      </c>
      <c r="D313" t="s">
        <v>223</v>
      </c>
      <c r="E313" t="s">
        <v>17</v>
      </c>
      <c r="F313" t="s">
        <v>224</v>
      </c>
      <c r="G313" t="s">
        <v>225</v>
      </c>
      <c r="H313" t="s">
        <v>226</v>
      </c>
      <c r="I313" t="s">
        <v>227</v>
      </c>
      <c r="J313" t="s">
        <v>235</v>
      </c>
      <c r="K313" t="s">
        <v>228</v>
      </c>
      <c r="L313" t="s">
        <v>229</v>
      </c>
      <c r="M313" s="2">
        <v>11.840661950994104</v>
      </c>
      <c r="N313">
        <v>1</v>
      </c>
      <c r="O313" t="s">
        <v>87</v>
      </c>
      <c r="P313" t="s">
        <v>236</v>
      </c>
      <c r="T313">
        <v>11.840662999999999</v>
      </c>
    </row>
    <row r="314" spans="1:20">
      <c r="A314">
        <v>637</v>
      </c>
      <c r="B314" t="s">
        <v>241</v>
      </c>
      <c r="C314" t="s">
        <v>15</v>
      </c>
      <c r="D314" t="s">
        <v>223</v>
      </c>
      <c r="E314" t="s">
        <v>17</v>
      </c>
      <c r="F314" t="s">
        <v>224</v>
      </c>
      <c r="G314" t="s">
        <v>225</v>
      </c>
      <c r="H314" t="s">
        <v>226</v>
      </c>
      <c r="I314" t="s">
        <v>227</v>
      </c>
      <c r="J314" t="s">
        <v>235</v>
      </c>
      <c r="K314" t="s">
        <v>228</v>
      </c>
      <c r="L314" t="s">
        <v>229</v>
      </c>
      <c r="M314" s="2">
        <v>13.833398938930429</v>
      </c>
      <c r="N314">
        <v>1</v>
      </c>
      <c r="O314" t="s">
        <v>87</v>
      </c>
      <c r="P314" t="s">
        <v>236</v>
      </c>
      <c r="T314">
        <v>13.833394999999999</v>
      </c>
    </row>
    <row r="315" spans="1:20">
      <c r="A315">
        <v>643</v>
      </c>
      <c r="B315" t="s">
        <v>242</v>
      </c>
      <c r="C315" t="s">
        <v>15</v>
      </c>
      <c r="D315" t="s">
        <v>223</v>
      </c>
      <c r="E315" t="s">
        <v>17</v>
      </c>
      <c r="F315" t="s">
        <v>224</v>
      </c>
      <c r="G315" t="s">
        <v>225</v>
      </c>
      <c r="H315" t="s">
        <v>226</v>
      </c>
      <c r="I315" t="s">
        <v>227</v>
      </c>
      <c r="J315" t="s">
        <v>235</v>
      </c>
      <c r="K315" t="s">
        <v>228</v>
      </c>
      <c r="L315" t="s">
        <v>229</v>
      </c>
      <c r="M315" s="2">
        <v>6.6788543198924595</v>
      </c>
      <c r="N315">
        <v>1</v>
      </c>
      <c r="O315" t="s">
        <v>87</v>
      </c>
      <c r="P315" t="s">
        <v>236</v>
      </c>
      <c r="T315">
        <v>9.1598950000000006</v>
      </c>
    </row>
    <row r="316" spans="1:20">
      <c r="A316">
        <v>970</v>
      </c>
      <c r="B316" t="s">
        <v>223</v>
      </c>
      <c r="C316" t="s">
        <v>15</v>
      </c>
      <c r="D316" t="s">
        <v>223</v>
      </c>
      <c r="E316" t="s">
        <v>17</v>
      </c>
      <c r="F316" t="s">
        <v>224</v>
      </c>
      <c r="G316" t="s">
        <v>225</v>
      </c>
      <c r="H316" t="s">
        <v>226</v>
      </c>
      <c r="I316" t="s">
        <v>227</v>
      </c>
      <c r="J316" t="s">
        <v>235</v>
      </c>
      <c r="K316" t="s">
        <v>228</v>
      </c>
      <c r="L316" t="s">
        <v>257</v>
      </c>
      <c r="M316" s="2">
        <v>4.6208445869142984</v>
      </c>
      <c r="N316">
        <v>1</v>
      </c>
      <c r="O316" t="s">
        <v>87</v>
      </c>
      <c r="P316" t="s">
        <v>258</v>
      </c>
      <c r="T316" t="s">
        <v>26</v>
      </c>
    </row>
    <row r="317" spans="1:20">
      <c r="A317">
        <v>359</v>
      </c>
      <c r="B317" t="s">
        <v>1047</v>
      </c>
      <c r="C317" t="s">
        <v>15</v>
      </c>
      <c r="D317" t="s">
        <v>223</v>
      </c>
      <c r="E317" t="s">
        <v>17</v>
      </c>
      <c r="F317" t="s">
        <v>224</v>
      </c>
      <c r="G317" t="s">
        <v>225</v>
      </c>
      <c r="H317" t="s">
        <v>226</v>
      </c>
      <c r="I317" t="s">
        <v>227</v>
      </c>
      <c r="J317" t="s">
        <v>235</v>
      </c>
      <c r="K317" t="s">
        <v>85</v>
      </c>
      <c r="L317" t="s">
        <v>86</v>
      </c>
      <c r="M317" s="2">
        <v>19.535161458513514</v>
      </c>
      <c r="N317">
        <v>1</v>
      </c>
      <c r="O317" t="s">
        <v>87</v>
      </c>
      <c r="P317" t="s">
        <v>1048</v>
      </c>
      <c r="T317">
        <v>19.535181999999999</v>
      </c>
    </row>
    <row r="318" spans="1:20">
      <c r="A318">
        <v>360</v>
      </c>
      <c r="B318" t="s">
        <v>1049</v>
      </c>
      <c r="C318" t="s">
        <v>15</v>
      </c>
      <c r="D318" t="s">
        <v>223</v>
      </c>
      <c r="E318" t="s">
        <v>17</v>
      </c>
      <c r="F318" t="s">
        <v>224</v>
      </c>
      <c r="G318" t="s">
        <v>225</v>
      </c>
      <c r="H318" t="s">
        <v>226</v>
      </c>
      <c r="I318" t="s">
        <v>227</v>
      </c>
      <c r="J318" t="s">
        <v>235</v>
      </c>
      <c r="K318" t="s">
        <v>85</v>
      </c>
      <c r="L318" t="s">
        <v>86</v>
      </c>
      <c r="M318" s="2">
        <v>9.3307178686685468</v>
      </c>
      <c r="N318">
        <v>1</v>
      </c>
      <c r="O318" t="s">
        <v>87</v>
      </c>
      <c r="P318" t="s">
        <v>1048</v>
      </c>
      <c r="T318">
        <v>9.3307260000000003</v>
      </c>
    </row>
    <row r="319" spans="1:20">
      <c r="A319">
        <v>392</v>
      </c>
      <c r="B319" t="s">
        <v>1055</v>
      </c>
      <c r="C319" t="s">
        <v>15</v>
      </c>
      <c r="D319" t="s">
        <v>223</v>
      </c>
      <c r="E319" t="s">
        <v>17</v>
      </c>
      <c r="F319" t="s">
        <v>224</v>
      </c>
      <c r="G319" t="s">
        <v>225</v>
      </c>
      <c r="H319" t="s">
        <v>226</v>
      </c>
      <c r="I319" t="s">
        <v>227</v>
      </c>
      <c r="J319" t="s">
        <v>235</v>
      </c>
      <c r="K319" t="s">
        <v>85</v>
      </c>
      <c r="L319" t="s">
        <v>86</v>
      </c>
      <c r="M319" s="2">
        <v>0.58808595256569296</v>
      </c>
      <c r="N319">
        <v>1</v>
      </c>
      <c r="O319" t="s">
        <v>87</v>
      </c>
      <c r="P319" t="s">
        <v>1056</v>
      </c>
      <c r="T319">
        <v>0.588086</v>
      </c>
    </row>
    <row r="320" spans="1:20">
      <c r="A320">
        <v>512</v>
      </c>
      <c r="B320" t="s">
        <v>1066</v>
      </c>
      <c r="C320" t="s">
        <v>15</v>
      </c>
      <c r="D320" t="s">
        <v>223</v>
      </c>
      <c r="E320" t="s">
        <v>17</v>
      </c>
      <c r="F320" t="s">
        <v>224</v>
      </c>
      <c r="G320" t="s">
        <v>225</v>
      </c>
      <c r="H320" t="s">
        <v>226</v>
      </c>
      <c r="I320" t="s">
        <v>227</v>
      </c>
      <c r="J320" t="s">
        <v>235</v>
      </c>
      <c r="K320" t="s">
        <v>85</v>
      </c>
      <c r="L320" t="s">
        <v>86</v>
      </c>
      <c r="M320" s="2">
        <v>0.42169854109111754</v>
      </c>
      <c r="N320">
        <v>1</v>
      </c>
      <c r="O320" t="s">
        <v>87</v>
      </c>
      <c r="P320" t="s">
        <v>258</v>
      </c>
      <c r="T320">
        <v>0.42169600000000002</v>
      </c>
    </row>
    <row r="321" spans="1:20">
      <c r="A321">
        <v>532</v>
      </c>
      <c r="B321" t="s">
        <v>1067</v>
      </c>
      <c r="C321" t="s">
        <v>15</v>
      </c>
      <c r="D321" t="s">
        <v>223</v>
      </c>
      <c r="E321" t="s">
        <v>17</v>
      </c>
      <c r="F321" t="s">
        <v>224</v>
      </c>
      <c r="G321" t="s">
        <v>225</v>
      </c>
      <c r="H321" t="s">
        <v>226</v>
      </c>
      <c r="I321" t="s">
        <v>227</v>
      </c>
      <c r="J321" t="s">
        <v>235</v>
      </c>
      <c r="K321" t="s">
        <v>85</v>
      </c>
      <c r="L321" t="s">
        <v>86</v>
      </c>
      <c r="M321" s="2">
        <v>6.9393993572794708</v>
      </c>
      <c r="N321">
        <v>1</v>
      </c>
      <c r="O321" t="s">
        <v>87</v>
      </c>
      <c r="P321" t="s">
        <v>258</v>
      </c>
      <c r="T321">
        <v>6.9482650000000001</v>
      </c>
    </row>
    <row r="322" spans="1:20">
      <c r="A322">
        <v>538</v>
      </c>
      <c r="B322" t="s">
        <v>1068</v>
      </c>
      <c r="C322" t="s">
        <v>15</v>
      </c>
      <c r="D322" t="s">
        <v>223</v>
      </c>
      <c r="E322" t="s">
        <v>17</v>
      </c>
      <c r="F322" t="s">
        <v>224</v>
      </c>
      <c r="G322" t="s">
        <v>225</v>
      </c>
      <c r="H322" t="s">
        <v>226</v>
      </c>
      <c r="I322" t="s">
        <v>227</v>
      </c>
      <c r="J322" t="s">
        <v>235</v>
      </c>
      <c r="K322" t="s">
        <v>85</v>
      </c>
      <c r="L322" t="s">
        <v>86</v>
      </c>
      <c r="M322" s="2">
        <v>0.93451319665123078</v>
      </c>
      <c r="N322">
        <v>1</v>
      </c>
      <c r="O322" t="s">
        <v>87</v>
      </c>
      <c r="P322" t="s">
        <v>258</v>
      </c>
      <c r="T322">
        <v>0.93451399999999996</v>
      </c>
    </row>
    <row r="323" spans="1:20">
      <c r="A323">
        <v>540</v>
      </c>
      <c r="B323" t="s">
        <v>1069</v>
      </c>
      <c r="C323" t="s">
        <v>15</v>
      </c>
      <c r="D323" t="s">
        <v>223</v>
      </c>
      <c r="E323" t="s">
        <v>17</v>
      </c>
      <c r="F323" t="s">
        <v>224</v>
      </c>
      <c r="G323" t="s">
        <v>225</v>
      </c>
      <c r="H323" t="s">
        <v>226</v>
      </c>
      <c r="I323" t="s">
        <v>227</v>
      </c>
      <c r="J323" t="s">
        <v>235</v>
      </c>
      <c r="K323" t="s">
        <v>85</v>
      </c>
      <c r="L323" t="s">
        <v>996</v>
      </c>
      <c r="M323" s="2">
        <v>0.21786977310803932</v>
      </c>
      <c r="N323">
        <v>1</v>
      </c>
      <c r="O323" t="s">
        <v>87</v>
      </c>
      <c r="P323" t="s">
        <v>258</v>
      </c>
      <c r="T323">
        <v>0.21787000000000001</v>
      </c>
    </row>
    <row r="324" spans="1:20">
      <c r="A324">
        <v>548</v>
      </c>
      <c r="B324" t="s">
        <v>1070</v>
      </c>
      <c r="C324" t="s">
        <v>15</v>
      </c>
      <c r="D324" t="s">
        <v>223</v>
      </c>
      <c r="E324" t="s">
        <v>17</v>
      </c>
      <c r="F324" t="s">
        <v>224</v>
      </c>
      <c r="G324" t="s">
        <v>225</v>
      </c>
      <c r="H324" t="s">
        <v>226</v>
      </c>
      <c r="I324" t="s">
        <v>227</v>
      </c>
      <c r="J324" t="s">
        <v>235</v>
      </c>
      <c r="K324" t="s">
        <v>85</v>
      </c>
      <c r="L324" t="s">
        <v>86</v>
      </c>
      <c r="M324" s="2">
        <v>0.28934470972556497</v>
      </c>
      <c r="N324">
        <v>1</v>
      </c>
      <c r="O324" t="s">
        <v>87</v>
      </c>
      <c r="P324" t="s">
        <v>258</v>
      </c>
      <c r="T324">
        <v>6.7979999999999999E-2</v>
      </c>
    </row>
    <row r="325" spans="1:20">
      <c r="A325">
        <v>549</v>
      </c>
      <c r="B325" t="s">
        <v>1071</v>
      </c>
      <c r="C325" t="s">
        <v>15</v>
      </c>
      <c r="D325" t="s">
        <v>223</v>
      </c>
      <c r="E325" t="s">
        <v>17</v>
      </c>
      <c r="F325" t="s">
        <v>224</v>
      </c>
      <c r="G325" t="s">
        <v>225</v>
      </c>
      <c r="H325" t="s">
        <v>226</v>
      </c>
      <c r="I325" t="s">
        <v>227</v>
      </c>
      <c r="J325" t="s">
        <v>235</v>
      </c>
      <c r="K325" t="s">
        <v>85</v>
      </c>
      <c r="L325" t="s">
        <v>86</v>
      </c>
      <c r="M325" s="2">
        <v>13.36135054758504</v>
      </c>
      <c r="N325">
        <v>1</v>
      </c>
      <c r="O325" t="s">
        <v>87</v>
      </c>
      <c r="P325" t="s">
        <v>258</v>
      </c>
      <c r="T325">
        <v>11.234776</v>
      </c>
    </row>
    <row r="326" spans="1:20">
      <c r="A326">
        <v>551</v>
      </c>
      <c r="B326" t="s">
        <v>1072</v>
      </c>
      <c r="C326" t="s">
        <v>15</v>
      </c>
      <c r="D326" t="s">
        <v>223</v>
      </c>
      <c r="E326" t="s">
        <v>17</v>
      </c>
      <c r="F326" t="s">
        <v>224</v>
      </c>
      <c r="G326" t="s">
        <v>225</v>
      </c>
      <c r="H326" t="s">
        <v>226</v>
      </c>
      <c r="I326" t="s">
        <v>227</v>
      </c>
      <c r="J326" t="s">
        <v>235</v>
      </c>
      <c r="K326" t="s">
        <v>85</v>
      </c>
      <c r="L326" t="s">
        <v>86</v>
      </c>
      <c r="M326" s="2">
        <v>3.6950255259633393</v>
      </c>
      <c r="N326">
        <v>1</v>
      </c>
      <c r="O326" t="s">
        <v>87</v>
      </c>
      <c r="P326" t="s">
        <v>258</v>
      </c>
      <c r="T326">
        <v>3.6950280000000002</v>
      </c>
    </row>
    <row r="327" spans="1:20">
      <c r="A327">
        <v>554</v>
      </c>
      <c r="B327" t="s">
        <v>1074</v>
      </c>
      <c r="C327" t="s">
        <v>15</v>
      </c>
      <c r="D327" t="s">
        <v>223</v>
      </c>
      <c r="E327" t="s">
        <v>17</v>
      </c>
      <c r="F327" t="s">
        <v>224</v>
      </c>
      <c r="G327" t="s">
        <v>225</v>
      </c>
      <c r="H327" t="s">
        <v>226</v>
      </c>
      <c r="I327" t="s">
        <v>227</v>
      </c>
      <c r="J327" t="s">
        <v>235</v>
      </c>
      <c r="K327" t="s">
        <v>85</v>
      </c>
      <c r="L327" t="s">
        <v>86</v>
      </c>
      <c r="M327" s="2">
        <v>5.2051539156284132</v>
      </c>
      <c r="N327">
        <v>1</v>
      </c>
      <c r="O327" t="s">
        <v>87</v>
      </c>
      <c r="P327" t="s">
        <v>258</v>
      </c>
      <c r="T327">
        <v>5.2051550000000004</v>
      </c>
    </row>
    <row r="328" spans="1:20">
      <c r="A328">
        <v>559</v>
      </c>
      <c r="B328" t="s">
        <v>1076</v>
      </c>
      <c r="C328" t="s">
        <v>15</v>
      </c>
      <c r="D328" t="s">
        <v>223</v>
      </c>
      <c r="E328" t="s">
        <v>17</v>
      </c>
      <c r="F328" t="s">
        <v>224</v>
      </c>
      <c r="G328" t="s">
        <v>225</v>
      </c>
      <c r="H328" t="s">
        <v>226</v>
      </c>
      <c r="I328" t="s">
        <v>227</v>
      </c>
      <c r="J328" t="s">
        <v>235</v>
      </c>
      <c r="K328" t="s">
        <v>85</v>
      </c>
      <c r="L328" t="s">
        <v>86</v>
      </c>
      <c r="M328" s="2">
        <v>3.8750088172064268</v>
      </c>
      <c r="N328">
        <v>1</v>
      </c>
      <c r="O328" t="s">
        <v>87</v>
      </c>
      <c r="P328" t="s">
        <v>258</v>
      </c>
      <c r="T328">
        <v>6.4857950000000004</v>
      </c>
    </row>
    <row r="329" spans="1:20">
      <c r="A329">
        <v>561</v>
      </c>
      <c r="B329" t="s">
        <v>1077</v>
      </c>
      <c r="C329" t="s">
        <v>15</v>
      </c>
      <c r="D329" t="s">
        <v>223</v>
      </c>
      <c r="E329" t="s">
        <v>17</v>
      </c>
      <c r="F329" t="s">
        <v>224</v>
      </c>
      <c r="G329" t="s">
        <v>225</v>
      </c>
      <c r="H329" t="s">
        <v>226</v>
      </c>
      <c r="I329" t="s">
        <v>227</v>
      </c>
      <c r="J329" t="s">
        <v>235</v>
      </c>
      <c r="K329" t="s">
        <v>85</v>
      </c>
      <c r="L329" t="s">
        <v>86</v>
      </c>
      <c r="M329" s="2">
        <v>9.7540525417237056</v>
      </c>
      <c r="N329">
        <v>1</v>
      </c>
      <c r="O329" t="s">
        <v>87</v>
      </c>
      <c r="P329" t="s">
        <v>258</v>
      </c>
      <c r="T329">
        <v>10.057518</v>
      </c>
    </row>
    <row r="330" spans="1:20">
      <c r="A330">
        <v>565</v>
      </c>
      <c r="B330" t="s">
        <v>1078</v>
      </c>
      <c r="C330" t="s">
        <v>15</v>
      </c>
      <c r="D330" t="s">
        <v>223</v>
      </c>
      <c r="E330" t="s">
        <v>17</v>
      </c>
      <c r="F330" t="s">
        <v>224</v>
      </c>
      <c r="G330" t="s">
        <v>225</v>
      </c>
      <c r="H330" t="s">
        <v>226</v>
      </c>
      <c r="I330" t="s">
        <v>227</v>
      </c>
      <c r="J330" t="s">
        <v>235</v>
      </c>
      <c r="K330" t="s">
        <v>85</v>
      </c>
      <c r="L330" t="s">
        <v>996</v>
      </c>
      <c r="M330" s="2">
        <v>15.196434109161176</v>
      </c>
      <c r="N330">
        <v>1</v>
      </c>
      <c r="O330" t="s">
        <v>87</v>
      </c>
      <c r="P330" t="s">
        <v>258</v>
      </c>
      <c r="T330">
        <v>15.196446999999999</v>
      </c>
    </row>
    <row r="331" spans="1:20">
      <c r="A331">
        <v>566</v>
      </c>
      <c r="B331" t="s">
        <v>1079</v>
      </c>
      <c r="C331" t="s">
        <v>15</v>
      </c>
      <c r="D331" t="s">
        <v>223</v>
      </c>
      <c r="E331" t="s">
        <v>17</v>
      </c>
      <c r="F331" t="s">
        <v>224</v>
      </c>
      <c r="G331" t="s">
        <v>225</v>
      </c>
      <c r="H331" t="s">
        <v>226</v>
      </c>
      <c r="I331" t="s">
        <v>227</v>
      </c>
      <c r="J331" t="s">
        <v>235</v>
      </c>
      <c r="K331" t="s">
        <v>85</v>
      </c>
      <c r="L331" t="s">
        <v>86</v>
      </c>
      <c r="M331" s="2">
        <v>8.3176609262489922</v>
      </c>
      <c r="N331">
        <v>1</v>
      </c>
      <c r="O331" t="s">
        <v>87</v>
      </c>
      <c r="P331" t="s">
        <v>258</v>
      </c>
      <c r="T331">
        <v>8.3176679999999994</v>
      </c>
    </row>
    <row r="332" spans="1:20">
      <c r="A332">
        <v>587</v>
      </c>
      <c r="B332" t="s">
        <v>1081</v>
      </c>
      <c r="C332" t="s">
        <v>15</v>
      </c>
      <c r="D332" t="s">
        <v>223</v>
      </c>
      <c r="E332" t="s">
        <v>17</v>
      </c>
      <c r="F332" t="s">
        <v>224</v>
      </c>
      <c r="G332" t="s">
        <v>225</v>
      </c>
      <c r="H332" t="s">
        <v>226</v>
      </c>
      <c r="I332" t="s">
        <v>227</v>
      </c>
      <c r="J332" t="s">
        <v>235</v>
      </c>
      <c r="K332" t="s">
        <v>85</v>
      </c>
      <c r="L332" t="s">
        <v>86</v>
      </c>
      <c r="M332" s="2">
        <v>13.808298637956341</v>
      </c>
      <c r="N332">
        <v>1</v>
      </c>
      <c r="O332" t="s">
        <v>87</v>
      </c>
      <c r="P332" t="s">
        <v>258</v>
      </c>
      <c r="T332">
        <v>2.6828479999999999</v>
      </c>
    </row>
    <row r="333" spans="1:20">
      <c r="A333">
        <v>598</v>
      </c>
      <c r="B333" t="s">
        <v>1082</v>
      </c>
      <c r="C333" t="s">
        <v>15</v>
      </c>
      <c r="D333" t="s">
        <v>223</v>
      </c>
      <c r="E333" t="s">
        <v>17</v>
      </c>
      <c r="F333" t="s">
        <v>224</v>
      </c>
      <c r="G333" t="s">
        <v>225</v>
      </c>
      <c r="H333" t="s">
        <v>226</v>
      </c>
      <c r="I333" t="s">
        <v>227</v>
      </c>
      <c r="J333" t="s">
        <v>235</v>
      </c>
      <c r="K333" t="s">
        <v>85</v>
      </c>
      <c r="L333" t="s">
        <v>86</v>
      </c>
      <c r="M333" s="2">
        <v>2.3581942473918049</v>
      </c>
      <c r="N333">
        <v>1</v>
      </c>
      <c r="O333" t="s">
        <v>87</v>
      </c>
      <c r="P333" t="s">
        <v>258</v>
      </c>
      <c r="T333">
        <v>3.8456630000000001</v>
      </c>
    </row>
    <row r="334" spans="1:20">
      <c r="A334">
        <v>613</v>
      </c>
      <c r="B334" t="s">
        <v>1084</v>
      </c>
      <c r="C334" t="s">
        <v>15</v>
      </c>
      <c r="D334" t="s">
        <v>223</v>
      </c>
      <c r="E334" t="s">
        <v>17</v>
      </c>
      <c r="F334" t="s">
        <v>224</v>
      </c>
      <c r="G334" t="s">
        <v>225</v>
      </c>
      <c r="H334" t="s">
        <v>226</v>
      </c>
      <c r="I334" t="s">
        <v>227</v>
      </c>
      <c r="J334" t="s">
        <v>235</v>
      </c>
      <c r="K334" t="s">
        <v>85</v>
      </c>
      <c r="L334" t="s">
        <v>996</v>
      </c>
      <c r="M334" s="2">
        <v>3.4604811251192285</v>
      </c>
      <c r="N334">
        <v>1</v>
      </c>
      <c r="O334" t="s">
        <v>87</v>
      </c>
      <c r="P334" t="s">
        <v>258</v>
      </c>
      <c r="T334">
        <v>5.787979</v>
      </c>
    </row>
    <row r="335" spans="1:20">
      <c r="A335">
        <v>616</v>
      </c>
      <c r="B335" t="s">
        <v>1085</v>
      </c>
      <c r="C335" t="s">
        <v>15</v>
      </c>
      <c r="D335" t="s">
        <v>223</v>
      </c>
      <c r="E335" t="s">
        <v>17</v>
      </c>
      <c r="F335" t="s">
        <v>224</v>
      </c>
      <c r="G335" t="s">
        <v>225</v>
      </c>
      <c r="H335" t="s">
        <v>226</v>
      </c>
      <c r="I335" t="s">
        <v>227</v>
      </c>
      <c r="J335" t="s">
        <v>235</v>
      </c>
      <c r="K335" t="s">
        <v>85</v>
      </c>
      <c r="L335" t="s">
        <v>996</v>
      </c>
      <c r="M335" s="2">
        <v>42.946833037960296</v>
      </c>
      <c r="N335">
        <v>1</v>
      </c>
      <c r="O335" t="s">
        <v>87</v>
      </c>
      <c r="P335" t="s">
        <v>258</v>
      </c>
      <c r="T335">
        <v>29.385293000000001</v>
      </c>
    </row>
    <row r="336" spans="1:20">
      <c r="A336">
        <v>628</v>
      </c>
      <c r="B336" t="s">
        <v>1086</v>
      </c>
      <c r="C336" t="s">
        <v>15</v>
      </c>
      <c r="D336" t="s">
        <v>223</v>
      </c>
      <c r="E336" t="s">
        <v>17</v>
      </c>
      <c r="F336" t="s">
        <v>224</v>
      </c>
      <c r="G336" t="s">
        <v>225</v>
      </c>
      <c r="H336" t="s">
        <v>226</v>
      </c>
      <c r="I336" t="s">
        <v>227</v>
      </c>
      <c r="J336" t="s">
        <v>235</v>
      </c>
      <c r="K336" t="s">
        <v>85</v>
      </c>
      <c r="L336" t="s">
        <v>86</v>
      </c>
      <c r="M336" s="2">
        <v>16.919989551158181</v>
      </c>
      <c r="N336">
        <v>1</v>
      </c>
      <c r="O336" t="s">
        <v>87</v>
      </c>
      <c r="P336" t="s">
        <v>258</v>
      </c>
      <c r="T336">
        <v>16.919998</v>
      </c>
    </row>
    <row r="337" spans="1:20">
      <c r="A337">
        <v>630</v>
      </c>
      <c r="B337" t="s">
        <v>1087</v>
      </c>
      <c r="C337" t="s">
        <v>15</v>
      </c>
      <c r="D337" t="s">
        <v>223</v>
      </c>
      <c r="E337" t="s">
        <v>17</v>
      </c>
      <c r="F337" t="s">
        <v>224</v>
      </c>
      <c r="G337" t="s">
        <v>225</v>
      </c>
      <c r="H337" t="s">
        <v>226</v>
      </c>
      <c r="I337" t="s">
        <v>227</v>
      </c>
      <c r="J337" t="s">
        <v>235</v>
      </c>
      <c r="K337" t="s">
        <v>85</v>
      </c>
      <c r="L337" t="s">
        <v>86</v>
      </c>
      <c r="M337" s="2">
        <v>3.3140650338781179</v>
      </c>
      <c r="N337">
        <v>1</v>
      </c>
      <c r="O337" t="s">
        <v>87</v>
      </c>
      <c r="P337" t="s">
        <v>258</v>
      </c>
      <c r="T337">
        <v>3.5765479999999998</v>
      </c>
    </row>
    <row r="338" spans="1:20">
      <c r="A338">
        <v>636</v>
      </c>
      <c r="B338" t="s">
        <v>1089</v>
      </c>
      <c r="C338" t="s">
        <v>15</v>
      </c>
      <c r="D338" t="s">
        <v>223</v>
      </c>
      <c r="E338" t="s">
        <v>17</v>
      </c>
      <c r="F338" t="s">
        <v>224</v>
      </c>
      <c r="G338" t="s">
        <v>225</v>
      </c>
      <c r="H338" t="s">
        <v>226</v>
      </c>
      <c r="I338" t="s">
        <v>227</v>
      </c>
      <c r="J338" t="s">
        <v>235</v>
      </c>
      <c r="K338" t="s">
        <v>85</v>
      </c>
      <c r="L338" t="s">
        <v>86</v>
      </c>
      <c r="M338" s="2">
        <v>3.5804706584858383</v>
      </c>
      <c r="N338">
        <v>1</v>
      </c>
      <c r="O338" t="s">
        <v>87</v>
      </c>
      <c r="P338" t="s">
        <v>258</v>
      </c>
      <c r="T338">
        <v>3.2335729999999998</v>
      </c>
    </row>
    <row r="339" spans="1:20">
      <c r="A339">
        <v>645</v>
      </c>
      <c r="B339" t="s">
        <v>1091</v>
      </c>
      <c r="C339" t="s">
        <v>15</v>
      </c>
      <c r="D339" t="s">
        <v>223</v>
      </c>
      <c r="E339" t="s">
        <v>17</v>
      </c>
      <c r="F339" t="s">
        <v>224</v>
      </c>
      <c r="G339" t="s">
        <v>225</v>
      </c>
      <c r="H339" t="s">
        <v>226</v>
      </c>
      <c r="I339" t="s">
        <v>227</v>
      </c>
      <c r="J339" t="s">
        <v>235</v>
      </c>
      <c r="K339" t="s">
        <v>85</v>
      </c>
      <c r="L339" t="s">
        <v>86</v>
      </c>
      <c r="M339" s="2">
        <v>4.5547042932051021</v>
      </c>
      <c r="N339">
        <v>1</v>
      </c>
      <c r="O339" t="s">
        <v>87</v>
      </c>
      <c r="P339" t="s">
        <v>258</v>
      </c>
      <c r="T339">
        <v>9.3857320000000009</v>
      </c>
    </row>
    <row r="340" spans="1:20">
      <c r="A340">
        <v>934</v>
      </c>
      <c r="B340" t="s">
        <v>1117</v>
      </c>
      <c r="C340" t="s">
        <v>15</v>
      </c>
      <c r="D340" t="s">
        <v>223</v>
      </c>
      <c r="E340" t="s">
        <v>17</v>
      </c>
      <c r="F340" t="s">
        <v>224</v>
      </c>
      <c r="G340" t="s">
        <v>225</v>
      </c>
      <c r="H340" t="s">
        <v>226</v>
      </c>
      <c r="I340" t="s">
        <v>227</v>
      </c>
      <c r="J340" t="s">
        <v>235</v>
      </c>
      <c r="K340" t="s">
        <v>85</v>
      </c>
      <c r="L340" t="s">
        <v>86</v>
      </c>
      <c r="M340" s="2">
        <v>8.7007974745852348</v>
      </c>
      <c r="N340">
        <v>1</v>
      </c>
      <c r="O340" t="s">
        <v>87</v>
      </c>
      <c r="P340" t="s">
        <v>258</v>
      </c>
      <c r="T340">
        <v>8.7007969999999997</v>
      </c>
    </row>
    <row r="341" spans="1:20">
      <c r="A341">
        <v>935</v>
      </c>
      <c r="B341" t="s">
        <v>1118</v>
      </c>
      <c r="C341" t="s">
        <v>15</v>
      </c>
      <c r="D341" t="s">
        <v>223</v>
      </c>
      <c r="E341" t="s">
        <v>17</v>
      </c>
      <c r="F341" t="s">
        <v>224</v>
      </c>
      <c r="G341" t="s">
        <v>225</v>
      </c>
      <c r="H341" t="s">
        <v>226</v>
      </c>
      <c r="I341" t="s">
        <v>227</v>
      </c>
      <c r="J341" t="s">
        <v>235</v>
      </c>
      <c r="K341" t="s">
        <v>85</v>
      </c>
      <c r="L341" t="s">
        <v>86</v>
      </c>
      <c r="M341" s="2">
        <v>4.0807075468387835</v>
      </c>
      <c r="N341">
        <v>1</v>
      </c>
      <c r="O341" t="s">
        <v>87</v>
      </c>
      <c r="P341" t="s">
        <v>258</v>
      </c>
      <c r="T341">
        <v>4.0807099999999998</v>
      </c>
    </row>
    <row r="342" spans="1:20">
      <c r="A342">
        <v>936</v>
      </c>
      <c r="B342" t="s">
        <v>1119</v>
      </c>
      <c r="C342" t="s">
        <v>15</v>
      </c>
      <c r="D342" t="s">
        <v>223</v>
      </c>
      <c r="E342" t="s">
        <v>17</v>
      </c>
      <c r="F342" t="s">
        <v>224</v>
      </c>
      <c r="G342" t="s">
        <v>225</v>
      </c>
      <c r="H342" t="s">
        <v>226</v>
      </c>
      <c r="I342" t="s">
        <v>227</v>
      </c>
      <c r="J342" t="s">
        <v>235</v>
      </c>
      <c r="K342" t="s">
        <v>85</v>
      </c>
      <c r="L342" t="s">
        <v>86</v>
      </c>
      <c r="M342" s="2">
        <v>0.87683468466910142</v>
      </c>
      <c r="N342">
        <v>1</v>
      </c>
      <c r="O342" t="s">
        <v>87</v>
      </c>
      <c r="P342" t="s">
        <v>258</v>
      </c>
      <c r="T342">
        <v>0.87683699999999998</v>
      </c>
    </row>
    <row r="343" spans="1:20">
      <c r="A343">
        <v>937</v>
      </c>
      <c r="B343" t="s">
        <v>1120</v>
      </c>
      <c r="C343" t="s">
        <v>15</v>
      </c>
      <c r="D343" t="s">
        <v>223</v>
      </c>
      <c r="E343" t="s">
        <v>17</v>
      </c>
      <c r="F343" t="s">
        <v>224</v>
      </c>
      <c r="G343" t="s">
        <v>225</v>
      </c>
      <c r="H343" t="s">
        <v>226</v>
      </c>
      <c r="I343" t="s">
        <v>227</v>
      </c>
      <c r="J343" t="s">
        <v>235</v>
      </c>
      <c r="K343" t="s">
        <v>85</v>
      </c>
      <c r="L343" t="s">
        <v>86</v>
      </c>
      <c r="M343" s="2">
        <v>10.627132015192025</v>
      </c>
      <c r="N343">
        <v>1</v>
      </c>
      <c r="O343" t="s">
        <v>87</v>
      </c>
      <c r="P343" t="s">
        <v>258</v>
      </c>
      <c r="T343">
        <v>10.627147000000001</v>
      </c>
    </row>
    <row r="344" spans="1:20">
      <c r="A344">
        <v>947</v>
      </c>
      <c r="B344" t="s">
        <v>1131</v>
      </c>
      <c r="C344" t="s">
        <v>15</v>
      </c>
      <c r="D344" t="s">
        <v>223</v>
      </c>
      <c r="E344" t="s">
        <v>17</v>
      </c>
      <c r="F344" t="s">
        <v>224</v>
      </c>
      <c r="G344" t="s">
        <v>225</v>
      </c>
      <c r="H344" t="s">
        <v>226</v>
      </c>
      <c r="I344" t="s">
        <v>227</v>
      </c>
      <c r="J344" t="s">
        <v>235</v>
      </c>
      <c r="K344" t="s">
        <v>85</v>
      </c>
      <c r="L344" t="s">
        <v>86</v>
      </c>
      <c r="M344" s="2">
        <v>19.127819575176801</v>
      </c>
      <c r="N344">
        <v>1</v>
      </c>
      <c r="O344" t="s">
        <v>87</v>
      </c>
      <c r="P344" t="s">
        <v>258</v>
      </c>
      <c r="T344">
        <v>18.558855999999999</v>
      </c>
    </row>
    <row r="345" spans="1:20">
      <c r="A345">
        <v>973</v>
      </c>
      <c r="B345" t="s">
        <v>223</v>
      </c>
      <c r="C345" t="s">
        <v>15</v>
      </c>
      <c r="D345" t="s">
        <v>223</v>
      </c>
      <c r="E345" t="s">
        <v>17</v>
      </c>
      <c r="F345" t="s">
        <v>224</v>
      </c>
      <c r="G345" t="s">
        <v>225</v>
      </c>
      <c r="H345" t="s">
        <v>226</v>
      </c>
      <c r="I345" t="s">
        <v>227</v>
      </c>
      <c r="J345" t="s">
        <v>235</v>
      </c>
      <c r="K345" t="s">
        <v>85</v>
      </c>
      <c r="L345" t="s">
        <v>86</v>
      </c>
      <c r="M345" s="2">
        <v>1.6009839097473102</v>
      </c>
      <c r="N345">
        <v>1</v>
      </c>
      <c r="O345" t="s">
        <v>87</v>
      </c>
      <c r="P345" t="s">
        <v>258</v>
      </c>
      <c r="T345" t="s">
        <v>26</v>
      </c>
    </row>
    <row r="346" spans="1:20">
      <c r="A346">
        <v>974</v>
      </c>
      <c r="B346" t="s">
        <v>223</v>
      </c>
      <c r="C346" t="s">
        <v>15</v>
      </c>
      <c r="D346" t="s">
        <v>223</v>
      </c>
      <c r="E346" t="s">
        <v>17</v>
      </c>
      <c r="F346" t="s">
        <v>224</v>
      </c>
      <c r="G346" t="s">
        <v>225</v>
      </c>
      <c r="H346" t="s">
        <v>226</v>
      </c>
      <c r="I346" t="s">
        <v>227</v>
      </c>
      <c r="J346" t="s">
        <v>235</v>
      </c>
      <c r="K346" t="s">
        <v>85</v>
      </c>
      <c r="L346" t="s">
        <v>86</v>
      </c>
      <c r="M346" s="2">
        <v>2.2240847333488185</v>
      </c>
      <c r="N346">
        <v>1</v>
      </c>
      <c r="O346" t="s">
        <v>87</v>
      </c>
      <c r="P346" t="s">
        <v>258</v>
      </c>
      <c r="T346" t="s">
        <v>26</v>
      </c>
    </row>
    <row r="347" spans="1:20">
      <c r="A347">
        <v>975</v>
      </c>
      <c r="B347" t="s">
        <v>223</v>
      </c>
      <c r="C347" t="s">
        <v>15</v>
      </c>
      <c r="D347" t="s">
        <v>223</v>
      </c>
      <c r="E347" t="s">
        <v>17</v>
      </c>
      <c r="F347" t="s">
        <v>224</v>
      </c>
      <c r="G347" t="s">
        <v>225</v>
      </c>
      <c r="H347" t="s">
        <v>226</v>
      </c>
      <c r="I347" t="s">
        <v>227</v>
      </c>
      <c r="J347" t="s">
        <v>235</v>
      </c>
      <c r="K347" t="s">
        <v>85</v>
      </c>
      <c r="L347" t="s">
        <v>86</v>
      </c>
      <c r="M347" s="2">
        <v>2.2273749141309556</v>
      </c>
      <c r="N347">
        <v>1</v>
      </c>
      <c r="O347" t="s">
        <v>87</v>
      </c>
      <c r="P347" t="s">
        <v>258</v>
      </c>
      <c r="T347" t="s">
        <v>26</v>
      </c>
    </row>
    <row r="348" spans="1:20">
      <c r="A348">
        <v>381</v>
      </c>
      <c r="B348" t="s">
        <v>1149</v>
      </c>
      <c r="C348" t="s">
        <v>15</v>
      </c>
      <c r="D348" t="s">
        <v>223</v>
      </c>
      <c r="E348" t="s">
        <v>17</v>
      </c>
      <c r="F348" t="s">
        <v>224</v>
      </c>
      <c r="G348" t="s">
        <v>225</v>
      </c>
      <c r="H348" t="s">
        <v>226</v>
      </c>
      <c r="I348" t="s">
        <v>227</v>
      </c>
      <c r="J348" t="s">
        <v>235</v>
      </c>
      <c r="K348" t="s">
        <v>1136</v>
      </c>
      <c r="L348" t="s">
        <v>1060</v>
      </c>
      <c r="M348" s="2">
        <v>6.7158181444379093</v>
      </c>
      <c r="N348">
        <v>1</v>
      </c>
      <c r="O348" t="s">
        <v>87</v>
      </c>
      <c r="P348" t="s">
        <v>1048</v>
      </c>
      <c r="T348">
        <v>6.7158300000000004</v>
      </c>
    </row>
    <row r="349" spans="1:20">
      <c r="A349">
        <v>427</v>
      </c>
      <c r="B349" t="s">
        <v>1164</v>
      </c>
      <c r="C349" t="s">
        <v>15</v>
      </c>
      <c r="D349" t="s">
        <v>223</v>
      </c>
      <c r="E349" t="s">
        <v>17</v>
      </c>
      <c r="F349" t="s">
        <v>224</v>
      </c>
      <c r="G349" t="s">
        <v>225</v>
      </c>
      <c r="H349" t="s">
        <v>226</v>
      </c>
      <c r="I349" t="s">
        <v>227</v>
      </c>
      <c r="J349" t="s">
        <v>235</v>
      </c>
      <c r="K349" t="s">
        <v>1136</v>
      </c>
      <c r="L349" t="s">
        <v>1060</v>
      </c>
      <c r="M349" s="2">
        <v>18.410249741280893</v>
      </c>
      <c r="N349">
        <v>1</v>
      </c>
      <c r="O349" t="s">
        <v>87</v>
      </c>
      <c r="P349" t="s">
        <v>601</v>
      </c>
      <c r="T349">
        <v>18.410261999999999</v>
      </c>
    </row>
    <row r="350" spans="1:20">
      <c r="A350">
        <v>439</v>
      </c>
      <c r="B350" t="s">
        <v>1166</v>
      </c>
      <c r="C350" t="s">
        <v>15</v>
      </c>
      <c r="D350" t="s">
        <v>223</v>
      </c>
      <c r="E350" t="s">
        <v>17</v>
      </c>
      <c r="F350" t="s">
        <v>224</v>
      </c>
      <c r="G350" t="s">
        <v>225</v>
      </c>
      <c r="H350" t="s">
        <v>226</v>
      </c>
      <c r="I350" t="s">
        <v>227</v>
      </c>
      <c r="J350" t="s">
        <v>235</v>
      </c>
      <c r="K350" t="s">
        <v>1136</v>
      </c>
      <c r="L350" t="s">
        <v>1060</v>
      </c>
      <c r="M350" s="2">
        <v>7.3689942216928674</v>
      </c>
      <c r="N350">
        <v>1</v>
      </c>
      <c r="O350" t="s">
        <v>87</v>
      </c>
      <c r="P350" t="s">
        <v>601</v>
      </c>
      <c r="T350">
        <v>7.3689999999999998</v>
      </c>
    </row>
    <row r="351" spans="1:20">
      <c r="A351">
        <v>516</v>
      </c>
      <c r="B351" t="s">
        <v>1167</v>
      </c>
      <c r="C351" t="s">
        <v>15</v>
      </c>
      <c r="D351" t="s">
        <v>223</v>
      </c>
      <c r="E351" t="s">
        <v>17</v>
      </c>
      <c r="F351" t="s">
        <v>224</v>
      </c>
      <c r="G351" t="s">
        <v>225</v>
      </c>
      <c r="H351" t="s">
        <v>226</v>
      </c>
      <c r="I351" t="s">
        <v>227</v>
      </c>
      <c r="J351" t="s">
        <v>235</v>
      </c>
      <c r="K351" t="s">
        <v>1136</v>
      </c>
      <c r="L351" t="s">
        <v>1060</v>
      </c>
      <c r="M351" s="2">
        <v>0.3170099316507119</v>
      </c>
      <c r="N351">
        <v>1</v>
      </c>
      <c r="O351" t="s">
        <v>87</v>
      </c>
      <c r="P351" t="s">
        <v>258</v>
      </c>
      <c r="T351">
        <v>0.31701200000000002</v>
      </c>
    </row>
    <row r="352" spans="1:20">
      <c r="A352">
        <v>517</v>
      </c>
      <c r="B352" t="s">
        <v>1168</v>
      </c>
      <c r="C352" t="s">
        <v>15</v>
      </c>
      <c r="D352" t="s">
        <v>223</v>
      </c>
      <c r="E352" t="s">
        <v>17</v>
      </c>
      <c r="F352" t="s">
        <v>224</v>
      </c>
      <c r="G352" t="s">
        <v>225</v>
      </c>
      <c r="H352" t="s">
        <v>226</v>
      </c>
      <c r="I352" t="s">
        <v>227</v>
      </c>
      <c r="J352" t="s">
        <v>235</v>
      </c>
      <c r="K352" t="s">
        <v>1136</v>
      </c>
      <c r="L352" t="s">
        <v>1060</v>
      </c>
      <c r="M352" s="2">
        <v>0.12234214403265742</v>
      </c>
      <c r="N352">
        <v>1</v>
      </c>
      <c r="O352" t="s">
        <v>87</v>
      </c>
      <c r="P352" t="s">
        <v>258</v>
      </c>
      <c r="T352">
        <v>0.12234299999999999</v>
      </c>
    </row>
    <row r="353" spans="1:20">
      <c r="A353">
        <v>518</v>
      </c>
      <c r="B353" t="s">
        <v>1169</v>
      </c>
      <c r="C353" t="s">
        <v>15</v>
      </c>
      <c r="D353" t="s">
        <v>223</v>
      </c>
      <c r="E353" t="s">
        <v>17</v>
      </c>
      <c r="F353" t="s">
        <v>224</v>
      </c>
      <c r="G353" t="s">
        <v>225</v>
      </c>
      <c r="H353" t="s">
        <v>226</v>
      </c>
      <c r="I353" t="s">
        <v>227</v>
      </c>
      <c r="J353" t="s">
        <v>235</v>
      </c>
      <c r="K353" t="s">
        <v>1136</v>
      </c>
      <c r="L353" t="s">
        <v>1060</v>
      </c>
      <c r="M353" s="2">
        <v>0.37174847906772163</v>
      </c>
      <c r="N353">
        <v>1</v>
      </c>
      <c r="O353" t="s">
        <v>87</v>
      </c>
      <c r="P353" t="s">
        <v>258</v>
      </c>
      <c r="T353">
        <v>0.37174600000000002</v>
      </c>
    </row>
    <row r="354" spans="1:20">
      <c r="A354">
        <v>519</v>
      </c>
      <c r="B354" t="s">
        <v>1170</v>
      </c>
      <c r="C354" t="s">
        <v>15</v>
      </c>
      <c r="D354" t="s">
        <v>223</v>
      </c>
      <c r="E354" t="s">
        <v>17</v>
      </c>
      <c r="F354" t="s">
        <v>224</v>
      </c>
      <c r="G354" t="s">
        <v>225</v>
      </c>
      <c r="H354" t="s">
        <v>226</v>
      </c>
      <c r="I354" t="s">
        <v>227</v>
      </c>
      <c r="J354" t="s">
        <v>235</v>
      </c>
      <c r="K354" t="s">
        <v>1136</v>
      </c>
      <c r="L354" t="s">
        <v>1060</v>
      </c>
      <c r="M354" s="2">
        <v>0.49045851178444522</v>
      </c>
      <c r="N354">
        <v>1</v>
      </c>
      <c r="O354" t="s">
        <v>87</v>
      </c>
      <c r="P354" t="s">
        <v>258</v>
      </c>
      <c r="T354">
        <v>0.49045800000000001</v>
      </c>
    </row>
    <row r="355" spans="1:20">
      <c r="A355">
        <v>651</v>
      </c>
      <c r="B355" t="s">
        <v>1171</v>
      </c>
      <c r="C355" t="s">
        <v>15</v>
      </c>
      <c r="D355" t="s">
        <v>223</v>
      </c>
      <c r="E355" t="s">
        <v>17</v>
      </c>
      <c r="F355" t="s">
        <v>224</v>
      </c>
      <c r="G355" t="s">
        <v>225</v>
      </c>
      <c r="H355" t="s">
        <v>226</v>
      </c>
      <c r="I355" t="s">
        <v>227</v>
      </c>
      <c r="J355" t="s">
        <v>235</v>
      </c>
      <c r="K355" t="s">
        <v>1136</v>
      </c>
      <c r="L355" t="s">
        <v>1060</v>
      </c>
      <c r="M355" s="2">
        <v>4.3871937116678117</v>
      </c>
      <c r="N355">
        <v>1</v>
      </c>
      <c r="O355" t="s">
        <v>87</v>
      </c>
      <c r="P355" t="s">
        <v>258</v>
      </c>
      <c r="T355">
        <v>4.3871989999999998</v>
      </c>
    </row>
    <row r="356" spans="1:20">
      <c r="A356">
        <v>640</v>
      </c>
      <c r="B356" t="s">
        <v>1344</v>
      </c>
      <c r="C356" t="s">
        <v>15</v>
      </c>
      <c r="D356" t="s">
        <v>223</v>
      </c>
      <c r="E356" t="s">
        <v>17</v>
      </c>
      <c r="F356" t="s">
        <v>224</v>
      </c>
      <c r="G356" t="s">
        <v>225</v>
      </c>
      <c r="H356" t="s">
        <v>226</v>
      </c>
      <c r="I356" t="s">
        <v>227</v>
      </c>
      <c r="J356" t="s">
        <v>235</v>
      </c>
      <c r="K356" t="s">
        <v>1311</v>
      </c>
      <c r="L356" t="s">
        <v>1328</v>
      </c>
      <c r="M356" s="2">
        <v>0.69964911758746284</v>
      </c>
      <c r="N356">
        <v>1</v>
      </c>
      <c r="O356" t="s">
        <v>87</v>
      </c>
      <c r="P356" t="s">
        <v>258</v>
      </c>
      <c r="Q356" s="2">
        <f>SUM(M309:M356)</f>
        <v>352.90601261595401</v>
      </c>
      <c r="T356">
        <v>0.69964999999999999</v>
      </c>
    </row>
    <row r="357" spans="1:20">
      <c r="A357">
        <v>325</v>
      </c>
      <c r="B357" t="s">
        <v>508</v>
      </c>
      <c r="C357" t="s">
        <v>15</v>
      </c>
      <c r="D357" t="s">
        <v>223</v>
      </c>
      <c r="E357" t="s">
        <v>17</v>
      </c>
      <c r="F357" t="s">
        <v>224</v>
      </c>
      <c r="G357" t="s">
        <v>225</v>
      </c>
      <c r="H357" t="s">
        <v>226</v>
      </c>
      <c r="I357" t="s">
        <v>227</v>
      </c>
      <c r="J357" t="s">
        <v>235</v>
      </c>
      <c r="K357" t="s">
        <v>23</v>
      </c>
      <c r="L357" t="s">
        <v>24</v>
      </c>
      <c r="M357" s="2">
        <v>4.5703910335420552</v>
      </c>
      <c r="N357">
        <v>4</v>
      </c>
      <c r="O357" t="s">
        <v>25</v>
      </c>
      <c r="P357" t="s">
        <v>509</v>
      </c>
      <c r="T357">
        <v>4.5704060000000002</v>
      </c>
    </row>
    <row r="358" spans="1:20">
      <c r="A358">
        <v>378</v>
      </c>
      <c r="B358" t="s">
        <v>542</v>
      </c>
      <c r="C358" t="s">
        <v>15</v>
      </c>
      <c r="D358" t="s">
        <v>223</v>
      </c>
      <c r="E358" t="s">
        <v>17</v>
      </c>
      <c r="F358" t="s">
        <v>224</v>
      </c>
      <c r="G358" t="s">
        <v>225</v>
      </c>
      <c r="H358" t="s">
        <v>226</v>
      </c>
      <c r="I358" t="s">
        <v>227</v>
      </c>
      <c r="J358" t="s">
        <v>235</v>
      </c>
      <c r="K358" t="s">
        <v>23</v>
      </c>
      <c r="L358" t="s">
        <v>24</v>
      </c>
      <c r="M358" s="2">
        <v>19.085042235214463</v>
      </c>
      <c r="N358">
        <v>4</v>
      </c>
      <c r="O358" t="s">
        <v>25</v>
      </c>
      <c r="P358" t="s">
        <v>258</v>
      </c>
      <c r="T358">
        <v>19.085056000000002</v>
      </c>
    </row>
    <row r="359" spans="1:20">
      <c r="A359">
        <v>397</v>
      </c>
      <c r="B359" t="s">
        <v>551</v>
      </c>
      <c r="C359" t="s">
        <v>15</v>
      </c>
      <c r="D359" t="s">
        <v>223</v>
      </c>
      <c r="E359" t="s">
        <v>17</v>
      </c>
      <c r="F359" t="s">
        <v>224</v>
      </c>
      <c r="G359" t="s">
        <v>225</v>
      </c>
      <c r="H359" t="s">
        <v>226</v>
      </c>
      <c r="I359" t="s">
        <v>227</v>
      </c>
      <c r="J359" t="s">
        <v>235</v>
      </c>
      <c r="K359" t="s">
        <v>23</v>
      </c>
      <c r="L359" t="s">
        <v>276</v>
      </c>
      <c r="M359" s="2">
        <v>3.462835772920239</v>
      </c>
      <c r="N359">
        <v>4</v>
      </c>
      <c r="O359" t="s">
        <v>25</v>
      </c>
      <c r="P359" t="s">
        <v>258</v>
      </c>
      <c r="T359">
        <v>3.4628389999999998</v>
      </c>
    </row>
    <row r="360" spans="1:20">
      <c r="A360">
        <v>411</v>
      </c>
      <c r="B360" t="s">
        <v>558</v>
      </c>
      <c r="C360" t="s">
        <v>15</v>
      </c>
      <c r="D360" t="s">
        <v>223</v>
      </c>
      <c r="E360" t="s">
        <v>17</v>
      </c>
      <c r="F360" t="s">
        <v>224</v>
      </c>
      <c r="G360" t="s">
        <v>225</v>
      </c>
      <c r="H360" t="s">
        <v>226</v>
      </c>
      <c r="I360" t="s">
        <v>227</v>
      </c>
      <c r="J360" t="s">
        <v>235</v>
      </c>
      <c r="K360" t="s">
        <v>23</v>
      </c>
      <c r="L360" t="s">
        <v>276</v>
      </c>
      <c r="M360" s="2">
        <v>3.914372833505483</v>
      </c>
      <c r="N360">
        <v>4</v>
      </c>
      <c r="O360" t="s">
        <v>25</v>
      </c>
      <c r="P360" t="s">
        <v>258</v>
      </c>
      <c r="T360">
        <v>3.9143780000000001</v>
      </c>
    </row>
    <row r="361" spans="1:20">
      <c r="A361">
        <v>415</v>
      </c>
      <c r="B361" t="s">
        <v>562</v>
      </c>
      <c r="C361" t="s">
        <v>15</v>
      </c>
      <c r="D361" t="s">
        <v>223</v>
      </c>
      <c r="E361" t="s">
        <v>17</v>
      </c>
      <c r="F361" t="s">
        <v>224</v>
      </c>
      <c r="G361" t="s">
        <v>225</v>
      </c>
      <c r="H361" t="s">
        <v>226</v>
      </c>
      <c r="I361" t="s">
        <v>227</v>
      </c>
      <c r="J361" t="s">
        <v>235</v>
      </c>
      <c r="K361" t="s">
        <v>23</v>
      </c>
      <c r="L361" t="s">
        <v>24</v>
      </c>
      <c r="M361" s="2">
        <v>9.6880360988519492</v>
      </c>
      <c r="N361">
        <v>4</v>
      </c>
      <c r="O361" t="s">
        <v>25</v>
      </c>
      <c r="P361" t="s">
        <v>258</v>
      </c>
      <c r="T361">
        <v>9.6880480000000002</v>
      </c>
    </row>
    <row r="362" spans="1:20">
      <c r="A362">
        <v>455</v>
      </c>
      <c r="B362" t="s">
        <v>600</v>
      </c>
      <c r="C362" t="s">
        <v>15</v>
      </c>
      <c r="D362" t="s">
        <v>223</v>
      </c>
      <c r="E362" t="s">
        <v>17</v>
      </c>
      <c r="F362" t="s">
        <v>224</v>
      </c>
      <c r="G362" t="s">
        <v>225</v>
      </c>
      <c r="H362" t="s">
        <v>226</v>
      </c>
      <c r="I362" t="s">
        <v>227</v>
      </c>
      <c r="J362" t="s">
        <v>235</v>
      </c>
      <c r="K362" t="s">
        <v>23</v>
      </c>
      <c r="L362" t="s">
        <v>276</v>
      </c>
      <c r="M362" s="2">
        <v>42.136377088903494</v>
      </c>
      <c r="N362">
        <v>4</v>
      </c>
      <c r="O362" t="s">
        <v>25</v>
      </c>
      <c r="P362" t="s">
        <v>601</v>
      </c>
      <c r="T362">
        <v>43.421196999999999</v>
      </c>
    </row>
    <row r="363" spans="1:20">
      <c r="A363">
        <v>456</v>
      </c>
      <c r="B363" t="s">
        <v>602</v>
      </c>
      <c r="C363" t="s">
        <v>15</v>
      </c>
      <c r="D363" t="s">
        <v>223</v>
      </c>
      <c r="E363" t="s">
        <v>17</v>
      </c>
      <c r="F363" t="s">
        <v>224</v>
      </c>
      <c r="G363" t="s">
        <v>225</v>
      </c>
      <c r="H363" t="s">
        <v>226</v>
      </c>
      <c r="I363" t="s">
        <v>227</v>
      </c>
      <c r="J363" t="s">
        <v>235</v>
      </c>
      <c r="K363" t="s">
        <v>23</v>
      </c>
      <c r="L363" t="s">
        <v>276</v>
      </c>
      <c r="M363" s="2">
        <v>16.530260797754305</v>
      </c>
      <c r="N363">
        <v>4</v>
      </c>
      <c r="O363" t="s">
        <v>25</v>
      </c>
      <c r="P363" t="s">
        <v>601</v>
      </c>
      <c r="T363">
        <v>16.530279</v>
      </c>
    </row>
    <row r="364" spans="1:20">
      <c r="A364">
        <v>489</v>
      </c>
      <c r="B364" t="s">
        <v>630</v>
      </c>
      <c r="C364" t="s">
        <v>15</v>
      </c>
      <c r="D364" t="s">
        <v>223</v>
      </c>
      <c r="E364" t="s">
        <v>17</v>
      </c>
      <c r="F364" t="s">
        <v>224</v>
      </c>
      <c r="G364" t="s">
        <v>225</v>
      </c>
      <c r="H364" t="s">
        <v>226</v>
      </c>
      <c r="I364" t="s">
        <v>227</v>
      </c>
      <c r="J364" t="s">
        <v>235</v>
      </c>
      <c r="K364" t="s">
        <v>23</v>
      </c>
      <c r="L364" t="s">
        <v>24</v>
      </c>
      <c r="M364" s="2">
        <v>6.5125653867442903</v>
      </c>
      <c r="N364">
        <v>4</v>
      </c>
      <c r="O364" t="s">
        <v>25</v>
      </c>
      <c r="P364" t="s">
        <v>631</v>
      </c>
      <c r="T364">
        <v>6.9348770000000002</v>
      </c>
    </row>
    <row r="365" spans="1:20">
      <c r="A365">
        <v>503</v>
      </c>
      <c r="B365" t="s">
        <v>645</v>
      </c>
      <c r="C365" t="s">
        <v>15</v>
      </c>
      <c r="D365" t="s">
        <v>223</v>
      </c>
      <c r="E365" t="s">
        <v>17</v>
      </c>
      <c r="F365" t="s">
        <v>224</v>
      </c>
      <c r="G365" t="s">
        <v>225</v>
      </c>
      <c r="H365" t="s">
        <v>226</v>
      </c>
      <c r="I365" t="s">
        <v>227</v>
      </c>
      <c r="J365" t="s">
        <v>235</v>
      </c>
      <c r="K365" t="s">
        <v>23</v>
      </c>
      <c r="L365" t="s">
        <v>276</v>
      </c>
      <c r="M365" s="2">
        <v>4.3062503882022112</v>
      </c>
      <c r="N365">
        <v>4</v>
      </c>
      <c r="O365" t="s">
        <v>25</v>
      </c>
      <c r="P365" t="s">
        <v>258</v>
      </c>
      <c r="T365">
        <v>4.1567639999999999</v>
      </c>
    </row>
    <row r="366" spans="1:20">
      <c r="A366">
        <v>514</v>
      </c>
      <c r="B366" t="s">
        <v>651</v>
      </c>
      <c r="C366" t="s">
        <v>15</v>
      </c>
      <c r="D366" t="s">
        <v>223</v>
      </c>
      <c r="E366" t="s">
        <v>17</v>
      </c>
      <c r="F366" t="s">
        <v>224</v>
      </c>
      <c r="G366" t="s">
        <v>225</v>
      </c>
      <c r="H366" t="s">
        <v>226</v>
      </c>
      <c r="I366" t="s">
        <v>227</v>
      </c>
      <c r="J366" t="s">
        <v>235</v>
      </c>
      <c r="K366" t="s">
        <v>23</v>
      </c>
      <c r="L366" t="s">
        <v>276</v>
      </c>
      <c r="M366" s="2">
        <v>4.8975937049959715</v>
      </c>
      <c r="N366">
        <v>4</v>
      </c>
      <c r="O366" t="s">
        <v>25</v>
      </c>
      <c r="P366" t="s">
        <v>631</v>
      </c>
      <c r="T366">
        <v>4.8674980000000003</v>
      </c>
    </row>
    <row r="367" spans="1:20">
      <c r="A367">
        <v>544</v>
      </c>
      <c r="B367" t="s">
        <v>673</v>
      </c>
      <c r="C367" t="s">
        <v>15</v>
      </c>
      <c r="D367" t="s">
        <v>223</v>
      </c>
      <c r="E367" t="s">
        <v>17</v>
      </c>
      <c r="F367" t="s">
        <v>224</v>
      </c>
      <c r="G367" t="s">
        <v>225</v>
      </c>
      <c r="H367" t="s">
        <v>226</v>
      </c>
      <c r="I367" t="s">
        <v>227</v>
      </c>
      <c r="J367" t="s">
        <v>235</v>
      </c>
      <c r="K367" t="s">
        <v>23</v>
      </c>
      <c r="L367" t="s">
        <v>276</v>
      </c>
      <c r="M367" s="2">
        <v>0.56806370766470793</v>
      </c>
      <c r="N367">
        <v>4</v>
      </c>
      <c r="O367" t="s">
        <v>25</v>
      </c>
      <c r="P367" t="s">
        <v>258</v>
      </c>
      <c r="T367">
        <v>0.56806299999999998</v>
      </c>
    </row>
    <row r="368" spans="1:20">
      <c r="A368">
        <v>588</v>
      </c>
      <c r="B368" t="s">
        <v>705</v>
      </c>
      <c r="C368" t="s">
        <v>15</v>
      </c>
      <c r="D368" t="s">
        <v>223</v>
      </c>
      <c r="E368" t="s">
        <v>17</v>
      </c>
      <c r="F368" t="s">
        <v>224</v>
      </c>
      <c r="G368" t="s">
        <v>225</v>
      </c>
      <c r="H368" t="s">
        <v>226</v>
      </c>
      <c r="I368" t="s">
        <v>227</v>
      </c>
      <c r="J368" t="s">
        <v>235</v>
      </c>
      <c r="K368" t="s">
        <v>23</v>
      </c>
      <c r="L368" t="s">
        <v>24</v>
      </c>
      <c r="M368" s="2">
        <v>1.854430682059671</v>
      </c>
      <c r="N368">
        <v>4</v>
      </c>
      <c r="O368" t="s">
        <v>25</v>
      </c>
      <c r="P368" t="s">
        <v>258</v>
      </c>
      <c r="T368">
        <v>1.8544350000000001</v>
      </c>
    </row>
    <row r="369" spans="1:20">
      <c r="A369">
        <v>592</v>
      </c>
      <c r="B369" t="s">
        <v>707</v>
      </c>
      <c r="C369" t="s">
        <v>15</v>
      </c>
      <c r="D369" t="s">
        <v>223</v>
      </c>
      <c r="E369" t="s">
        <v>17</v>
      </c>
      <c r="F369" t="s">
        <v>224</v>
      </c>
      <c r="G369" t="s">
        <v>225</v>
      </c>
      <c r="H369" t="s">
        <v>226</v>
      </c>
      <c r="I369" t="s">
        <v>227</v>
      </c>
      <c r="J369" t="s">
        <v>235</v>
      </c>
      <c r="K369" t="s">
        <v>23</v>
      </c>
      <c r="L369" t="s">
        <v>276</v>
      </c>
      <c r="M369" s="2">
        <v>3.8572615002742867</v>
      </c>
      <c r="N369">
        <v>4</v>
      </c>
      <c r="O369" t="s">
        <v>25</v>
      </c>
      <c r="P369" t="s">
        <v>258</v>
      </c>
      <c r="T369">
        <v>4.5274070000000002</v>
      </c>
    </row>
    <row r="370" spans="1:20">
      <c r="A370">
        <v>597</v>
      </c>
      <c r="B370" t="s">
        <v>711</v>
      </c>
      <c r="C370" t="s">
        <v>15</v>
      </c>
      <c r="D370" t="s">
        <v>223</v>
      </c>
      <c r="E370" t="s">
        <v>17</v>
      </c>
      <c r="F370" t="s">
        <v>224</v>
      </c>
      <c r="G370" t="s">
        <v>225</v>
      </c>
      <c r="H370" t="s">
        <v>226</v>
      </c>
      <c r="I370" t="s">
        <v>227</v>
      </c>
      <c r="J370" t="s">
        <v>235</v>
      </c>
      <c r="K370" t="s">
        <v>23</v>
      </c>
      <c r="L370" t="s">
        <v>276</v>
      </c>
      <c r="M370" s="2">
        <v>7.560060041612509</v>
      </c>
      <c r="N370">
        <v>4</v>
      </c>
      <c r="O370" t="s">
        <v>25</v>
      </c>
      <c r="P370" t="s">
        <v>258</v>
      </c>
      <c r="T370">
        <v>7.5600579999999997</v>
      </c>
    </row>
    <row r="371" spans="1:20">
      <c r="A371">
        <v>604</v>
      </c>
      <c r="B371" t="s">
        <v>718</v>
      </c>
      <c r="C371" t="s">
        <v>15</v>
      </c>
      <c r="D371" t="s">
        <v>223</v>
      </c>
      <c r="E371" t="s">
        <v>17</v>
      </c>
      <c r="F371" t="s">
        <v>224</v>
      </c>
      <c r="G371" t="s">
        <v>225</v>
      </c>
      <c r="H371" t="s">
        <v>226</v>
      </c>
      <c r="I371" t="s">
        <v>227</v>
      </c>
      <c r="J371" t="s">
        <v>235</v>
      </c>
      <c r="K371" t="s">
        <v>23</v>
      </c>
      <c r="L371" t="s">
        <v>24</v>
      </c>
      <c r="M371" s="2">
        <v>1.5084076335726959</v>
      </c>
      <c r="N371">
        <v>4</v>
      </c>
      <c r="O371" t="s">
        <v>25</v>
      </c>
      <c r="P371" t="s">
        <v>258</v>
      </c>
      <c r="T371">
        <v>1.5084090000000001</v>
      </c>
    </row>
    <row r="372" spans="1:20">
      <c r="A372">
        <v>605</v>
      </c>
      <c r="B372" t="s">
        <v>719</v>
      </c>
      <c r="C372" t="s">
        <v>15</v>
      </c>
      <c r="D372" t="s">
        <v>223</v>
      </c>
      <c r="E372" t="s">
        <v>17</v>
      </c>
      <c r="F372" t="s">
        <v>224</v>
      </c>
      <c r="G372" t="s">
        <v>225</v>
      </c>
      <c r="H372" t="s">
        <v>226</v>
      </c>
      <c r="I372" t="s">
        <v>227</v>
      </c>
      <c r="J372" t="s">
        <v>235</v>
      </c>
      <c r="K372" t="s">
        <v>23</v>
      </c>
      <c r="L372" t="s">
        <v>276</v>
      </c>
      <c r="M372" s="2">
        <v>0.6690170902872844</v>
      </c>
      <c r="N372">
        <v>4</v>
      </c>
      <c r="O372" t="s">
        <v>25</v>
      </c>
      <c r="P372" t="s">
        <v>258</v>
      </c>
      <c r="T372">
        <v>0.66901900000000003</v>
      </c>
    </row>
    <row r="373" spans="1:20">
      <c r="A373">
        <v>611</v>
      </c>
      <c r="B373" t="s">
        <v>722</v>
      </c>
      <c r="C373" t="s">
        <v>15</v>
      </c>
      <c r="D373" t="s">
        <v>223</v>
      </c>
      <c r="E373" t="s">
        <v>17</v>
      </c>
      <c r="F373" t="s">
        <v>224</v>
      </c>
      <c r="G373" t="s">
        <v>225</v>
      </c>
      <c r="H373" t="s">
        <v>226</v>
      </c>
      <c r="I373" t="s">
        <v>227</v>
      </c>
      <c r="J373" t="s">
        <v>235</v>
      </c>
      <c r="K373" t="s">
        <v>23</v>
      </c>
      <c r="L373" t="s">
        <v>24</v>
      </c>
      <c r="M373" s="2">
        <v>0.30983373430264449</v>
      </c>
      <c r="N373">
        <v>4</v>
      </c>
      <c r="O373" t="s">
        <v>25</v>
      </c>
      <c r="P373" t="s">
        <v>258</v>
      </c>
      <c r="T373">
        <v>0.30983500000000003</v>
      </c>
    </row>
    <row r="374" spans="1:20">
      <c r="A374">
        <v>612</v>
      </c>
      <c r="B374" t="s">
        <v>723</v>
      </c>
      <c r="C374" t="s">
        <v>15</v>
      </c>
      <c r="D374" t="s">
        <v>223</v>
      </c>
      <c r="E374" t="s">
        <v>17</v>
      </c>
      <c r="F374" t="s">
        <v>224</v>
      </c>
      <c r="G374" t="s">
        <v>225</v>
      </c>
      <c r="H374" t="s">
        <v>226</v>
      </c>
      <c r="I374" t="s">
        <v>227</v>
      </c>
      <c r="J374" t="s">
        <v>235</v>
      </c>
      <c r="K374" t="s">
        <v>23</v>
      </c>
      <c r="L374" t="s">
        <v>24</v>
      </c>
      <c r="M374" s="2">
        <v>0.88821594989695718</v>
      </c>
      <c r="N374">
        <v>4</v>
      </c>
      <c r="O374" t="s">
        <v>25</v>
      </c>
      <c r="P374" t="s">
        <v>258</v>
      </c>
      <c r="T374">
        <v>0.88821899999999998</v>
      </c>
    </row>
    <row r="375" spans="1:20">
      <c r="A375">
        <v>614</v>
      </c>
      <c r="B375" t="s">
        <v>724</v>
      </c>
      <c r="C375" t="s">
        <v>15</v>
      </c>
      <c r="D375" t="s">
        <v>223</v>
      </c>
      <c r="E375" t="s">
        <v>17</v>
      </c>
      <c r="F375" t="s">
        <v>224</v>
      </c>
      <c r="G375" t="s">
        <v>225</v>
      </c>
      <c r="H375" t="s">
        <v>226</v>
      </c>
      <c r="I375" t="s">
        <v>227</v>
      </c>
      <c r="J375" t="s">
        <v>235</v>
      </c>
      <c r="K375" t="s">
        <v>23</v>
      </c>
      <c r="L375" t="s">
        <v>276</v>
      </c>
      <c r="M375" s="2">
        <v>2.0498677226293966</v>
      </c>
      <c r="N375">
        <v>4</v>
      </c>
      <c r="O375" t="s">
        <v>25</v>
      </c>
      <c r="P375" t="s">
        <v>258</v>
      </c>
      <c r="T375">
        <v>2.0498660000000002</v>
      </c>
    </row>
    <row r="376" spans="1:20">
      <c r="A376">
        <v>619</v>
      </c>
      <c r="B376" t="s">
        <v>726</v>
      </c>
      <c r="C376" t="s">
        <v>15</v>
      </c>
      <c r="D376" t="s">
        <v>223</v>
      </c>
      <c r="E376" t="s">
        <v>17</v>
      </c>
      <c r="F376" t="s">
        <v>224</v>
      </c>
      <c r="G376" t="s">
        <v>225</v>
      </c>
      <c r="H376" t="s">
        <v>226</v>
      </c>
      <c r="I376" t="s">
        <v>227</v>
      </c>
      <c r="J376" t="s">
        <v>235</v>
      </c>
      <c r="K376" t="s">
        <v>23</v>
      </c>
      <c r="L376" t="s">
        <v>24</v>
      </c>
      <c r="M376" s="2">
        <v>7.9395921914768479</v>
      </c>
      <c r="N376">
        <v>4</v>
      </c>
      <c r="O376" t="s">
        <v>25</v>
      </c>
      <c r="P376" t="s">
        <v>258</v>
      </c>
      <c r="T376">
        <v>7.9396050000000002</v>
      </c>
    </row>
    <row r="377" spans="1:20">
      <c r="A377">
        <v>642</v>
      </c>
      <c r="B377" t="s">
        <v>736</v>
      </c>
      <c r="C377" t="s">
        <v>15</v>
      </c>
      <c r="D377" t="s">
        <v>223</v>
      </c>
      <c r="E377" t="s">
        <v>17</v>
      </c>
      <c r="F377" t="s">
        <v>224</v>
      </c>
      <c r="G377" t="s">
        <v>225</v>
      </c>
      <c r="H377" t="s">
        <v>226</v>
      </c>
      <c r="I377" t="s">
        <v>227</v>
      </c>
      <c r="J377" t="s">
        <v>235</v>
      </c>
      <c r="K377" t="s">
        <v>23</v>
      </c>
      <c r="L377" t="s">
        <v>24</v>
      </c>
      <c r="M377" s="2">
        <v>0.68048090741957967</v>
      </c>
      <c r="N377">
        <v>4</v>
      </c>
      <c r="O377" t="s">
        <v>25</v>
      </c>
      <c r="P377" t="s">
        <v>258</v>
      </c>
      <c r="T377">
        <v>0.65226700000000004</v>
      </c>
    </row>
    <row r="378" spans="1:20">
      <c r="A378">
        <v>653</v>
      </c>
      <c r="B378" t="s">
        <v>744</v>
      </c>
      <c r="C378" t="s">
        <v>15</v>
      </c>
      <c r="D378" t="s">
        <v>223</v>
      </c>
      <c r="E378" t="s">
        <v>17</v>
      </c>
      <c r="F378" t="s">
        <v>224</v>
      </c>
      <c r="G378" t="s">
        <v>225</v>
      </c>
      <c r="H378" t="s">
        <v>226</v>
      </c>
      <c r="I378" t="s">
        <v>227</v>
      </c>
      <c r="J378" t="s">
        <v>235</v>
      </c>
      <c r="K378" t="s">
        <v>23</v>
      </c>
      <c r="L378" t="s">
        <v>24</v>
      </c>
      <c r="M378" s="2">
        <v>19.777002624998143</v>
      </c>
      <c r="N378">
        <v>4</v>
      </c>
      <c r="O378" t="s">
        <v>25</v>
      </c>
      <c r="P378" t="s">
        <v>745</v>
      </c>
      <c r="T378">
        <v>19.777018000000002</v>
      </c>
    </row>
    <row r="379" spans="1:20">
      <c r="A379">
        <v>654</v>
      </c>
      <c r="B379" t="s">
        <v>746</v>
      </c>
      <c r="C379" t="s">
        <v>15</v>
      </c>
      <c r="D379" t="s">
        <v>223</v>
      </c>
      <c r="E379" t="s">
        <v>17</v>
      </c>
      <c r="F379" t="s">
        <v>224</v>
      </c>
      <c r="G379" t="s">
        <v>225</v>
      </c>
      <c r="H379" t="s">
        <v>226</v>
      </c>
      <c r="I379" t="s">
        <v>227</v>
      </c>
      <c r="J379" t="s">
        <v>235</v>
      </c>
      <c r="K379" t="s">
        <v>23</v>
      </c>
      <c r="L379" t="s">
        <v>24</v>
      </c>
      <c r="M379" s="2">
        <v>2.0302945762887767</v>
      </c>
      <c r="N379">
        <v>4</v>
      </c>
      <c r="O379" t="s">
        <v>25</v>
      </c>
      <c r="P379" t="s">
        <v>745</v>
      </c>
      <c r="T379">
        <v>2.0302950000000002</v>
      </c>
    </row>
    <row r="380" spans="1:20">
      <c r="A380">
        <v>971</v>
      </c>
      <c r="B380" t="s">
        <v>223</v>
      </c>
      <c r="C380" t="s">
        <v>15</v>
      </c>
      <c r="D380" t="s">
        <v>223</v>
      </c>
      <c r="E380" t="s">
        <v>17</v>
      </c>
      <c r="F380" t="s">
        <v>224</v>
      </c>
      <c r="G380" t="s">
        <v>225</v>
      </c>
      <c r="H380" t="s">
        <v>226</v>
      </c>
      <c r="I380" t="s">
        <v>227</v>
      </c>
      <c r="J380" t="s">
        <v>235</v>
      </c>
      <c r="K380" t="s">
        <v>23</v>
      </c>
      <c r="L380" t="s">
        <v>24</v>
      </c>
      <c r="M380" s="2">
        <v>7.7837730981551126E-2</v>
      </c>
      <c r="N380">
        <v>4</v>
      </c>
      <c r="O380" t="s">
        <v>25</v>
      </c>
      <c r="P380" t="s">
        <v>258</v>
      </c>
      <c r="T380" t="s">
        <v>26</v>
      </c>
    </row>
    <row r="381" spans="1:20">
      <c r="A381">
        <v>972</v>
      </c>
      <c r="B381" t="s">
        <v>223</v>
      </c>
      <c r="C381" t="s">
        <v>15</v>
      </c>
      <c r="D381" t="s">
        <v>223</v>
      </c>
      <c r="E381" t="s">
        <v>17</v>
      </c>
      <c r="F381" t="s">
        <v>224</v>
      </c>
      <c r="G381" t="s">
        <v>225</v>
      </c>
      <c r="H381" t="s">
        <v>226</v>
      </c>
      <c r="I381" t="s">
        <v>227</v>
      </c>
      <c r="J381" t="s">
        <v>235</v>
      </c>
      <c r="K381" t="s">
        <v>23</v>
      </c>
      <c r="L381" t="s">
        <v>24</v>
      </c>
      <c r="M381" s="2">
        <v>1.7477672830293116</v>
      </c>
      <c r="N381">
        <v>4</v>
      </c>
      <c r="O381" t="s">
        <v>25</v>
      </c>
      <c r="P381" t="s">
        <v>258</v>
      </c>
      <c r="T381" t="s">
        <v>26</v>
      </c>
    </row>
    <row r="382" spans="1:20">
      <c r="A382">
        <v>982</v>
      </c>
      <c r="B382" t="s">
        <v>223</v>
      </c>
      <c r="C382" t="s">
        <v>15</v>
      </c>
      <c r="D382" t="s">
        <v>223</v>
      </c>
      <c r="E382" t="s">
        <v>17</v>
      </c>
      <c r="F382" t="s">
        <v>224</v>
      </c>
      <c r="G382" t="s">
        <v>225</v>
      </c>
      <c r="H382" t="s">
        <v>226</v>
      </c>
      <c r="I382" t="s">
        <v>227</v>
      </c>
      <c r="J382" t="s">
        <v>235</v>
      </c>
      <c r="K382" t="s">
        <v>23</v>
      </c>
      <c r="L382" t="s">
        <v>24</v>
      </c>
      <c r="M382" s="2">
        <v>9.7153676934709861</v>
      </c>
      <c r="N382">
        <v>4</v>
      </c>
      <c r="O382" t="s">
        <v>25</v>
      </c>
      <c r="P382" t="s">
        <v>258</v>
      </c>
      <c r="T382" t="s">
        <v>26</v>
      </c>
    </row>
    <row r="383" spans="1:20">
      <c r="A383">
        <v>983</v>
      </c>
      <c r="B383" t="s">
        <v>223</v>
      </c>
      <c r="C383" t="s">
        <v>15</v>
      </c>
      <c r="D383" t="s">
        <v>223</v>
      </c>
      <c r="E383" t="s">
        <v>17</v>
      </c>
      <c r="F383" t="s">
        <v>224</v>
      </c>
      <c r="G383" t="s">
        <v>225</v>
      </c>
      <c r="H383" t="s">
        <v>226</v>
      </c>
      <c r="I383" t="s">
        <v>227</v>
      </c>
      <c r="J383" t="s">
        <v>235</v>
      </c>
      <c r="K383" t="s">
        <v>23</v>
      </c>
      <c r="L383" t="s">
        <v>24</v>
      </c>
      <c r="M383" s="2">
        <v>0.66158973525152831</v>
      </c>
      <c r="N383">
        <v>4</v>
      </c>
      <c r="O383" t="s">
        <v>25</v>
      </c>
      <c r="P383" t="s">
        <v>258</v>
      </c>
      <c r="T383" t="s">
        <v>26</v>
      </c>
    </row>
    <row r="384" spans="1:20">
      <c r="A384">
        <v>1046</v>
      </c>
      <c r="B384" t="s">
        <v>242</v>
      </c>
      <c r="C384" t="s">
        <v>15</v>
      </c>
      <c r="D384" t="s">
        <v>223</v>
      </c>
      <c r="E384" t="s">
        <v>17</v>
      </c>
      <c r="F384" t="s">
        <v>224</v>
      </c>
      <c r="G384" t="s">
        <v>225</v>
      </c>
      <c r="H384" t="s">
        <v>226</v>
      </c>
      <c r="I384" t="s">
        <v>227</v>
      </c>
      <c r="J384" t="s">
        <v>235</v>
      </c>
      <c r="K384" t="s">
        <v>23</v>
      </c>
      <c r="L384" t="s">
        <v>24</v>
      </c>
      <c r="M384" s="2">
        <v>2.4810298485739559</v>
      </c>
      <c r="N384">
        <v>4</v>
      </c>
      <c r="O384" t="s">
        <v>25</v>
      </c>
      <c r="P384" t="s">
        <v>236</v>
      </c>
      <c r="T384">
        <v>9.1598950000000006</v>
      </c>
    </row>
    <row r="385" spans="1:20">
      <c r="A385">
        <v>395</v>
      </c>
      <c r="B385" t="s">
        <v>1249</v>
      </c>
      <c r="C385" t="s">
        <v>15</v>
      </c>
      <c r="D385" t="s">
        <v>223</v>
      </c>
      <c r="E385" t="s">
        <v>17</v>
      </c>
      <c r="F385" t="s">
        <v>224</v>
      </c>
      <c r="G385" t="s">
        <v>225</v>
      </c>
      <c r="H385" t="s">
        <v>226</v>
      </c>
      <c r="I385" t="s">
        <v>227</v>
      </c>
      <c r="J385" t="s">
        <v>235</v>
      </c>
      <c r="K385" t="s">
        <v>184</v>
      </c>
      <c r="L385" t="s">
        <v>185</v>
      </c>
      <c r="M385" s="2">
        <v>0.75161158923214533</v>
      </c>
      <c r="N385">
        <v>4</v>
      </c>
      <c r="O385" t="s">
        <v>25</v>
      </c>
      <c r="P385" t="s">
        <v>258</v>
      </c>
      <c r="T385">
        <v>0.75161199999999995</v>
      </c>
    </row>
    <row r="386" spans="1:20">
      <c r="A386">
        <v>959</v>
      </c>
      <c r="B386" t="s">
        <v>1266</v>
      </c>
      <c r="C386" t="s">
        <v>15</v>
      </c>
      <c r="D386" t="s">
        <v>223</v>
      </c>
      <c r="E386" t="s">
        <v>17</v>
      </c>
      <c r="F386" t="s">
        <v>224</v>
      </c>
      <c r="G386" t="s">
        <v>225</v>
      </c>
      <c r="H386" t="s">
        <v>226</v>
      </c>
      <c r="I386" t="s">
        <v>227</v>
      </c>
      <c r="J386" t="s">
        <v>235</v>
      </c>
      <c r="K386" t="s">
        <v>184</v>
      </c>
      <c r="L386" t="s">
        <v>185</v>
      </c>
      <c r="M386" s="2">
        <v>0.89388431722372408</v>
      </c>
      <c r="N386">
        <v>4</v>
      </c>
      <c r="O386" t="s">
        <v>25</v>
      </c>
      <c r="P386" t="s">
        <v>601</v>
      </c>
      <c r="T386">
        <v>0.89388500000000004</v>
      </c>
    </row>
    <row r="387" spans="1:20">
      <c r="A387">
        <v>984</v>
      </c>
      <c r="B387" t="s">
        <v>223</v>
      </c>
      <c r="C387" t="s">
        <v>15</v>
      </c>
      <c r="D387" t="s">
        <v>223</v>
      </c>
      <c r="E387" t="s">
        <v>17</v>
      </c>
      <c r="F387" t="s">
        <v>224</v>
      </c>
      <c r="G387" t="s">
        <v>225</v>
      </c>
      <c r="H387" t="s">
        <v>226</v>
      </c>
      <c r="I387" t="s">
        <v>227</v>
      </c>
      <c r="J387" t="s">
        <v>235</v>
      </c>
      <c r="K387" t="s">
        <v>198</v>
      </c>
      <c r="L387" t="s">
        <v>199</v>
      </c>
      <c r="M387" s="2">
        <v>6.6017159723835261E-2</v>
      </c>
      <c r="N387">
        <v>4</v>
      </c>
      <c r="O387" t="s">
        <v>25</v>
      </c>
      <c r="P387" t="s">
        <v>258</v>
      </c>
      <c r="Q387" s="2">
        <f>M387</f>
        <v>6.6017159723835261E-2</v>
      </c>
      <c r="T387" t="s">
        <v>26</v>
      </c>
    </row>
    <row r="388" spans="1:20">
      <c r="A388">
        <v>523</v>
      </c>
      <c r="B388" t="s">
        <v>1268</v>
      </c>
      <c r="C388" t="s">
        <v>15</v>
      </c>
      <c r="D388" t="s">
        <v>223</v>
      </c>
      <c r="E388" t="s">
        <v>17</v>
      </c>
      <c r="F388" t="s">
        <v>224</v>
      </c>
      <c r="G388" t="s">
        <v>225</v>
      </c>
      <c r="H388" t="s">
        <v>226</v>
      </c>
      <c r="I388" t="s">
        <v>227</v>
      </c>
      <c r="J388" t="s">
        <v>235</v>
      </c>
      <c r="K388" t="s">
        <v>202</v>
      </c>
      <c r="L388" t="s">
        <v>203</v>
      </c>
      <c r="M388" s="2">
        <v>8.5946308216740874</v>
      </c>
      <c r="N388">
        <v>5</v>
      </c>
      <c r="O388" t="s">
        <v>204</v>
      </c>
      <c r="P388" t="s">
        <v>258</v>
      </c>
      <c r="T388">
        <v>8.5614919999999994</v>
      </c>
    </row>
    <row r="389" spans="1:20">
      <c r="A389">
        <v>536</v>
      </c>
      <c r="B389" t="s">
        <v>1269</v>
      </c>
      <c r="C389" t="s">
        <v>15</v>
      </c>
      <c r="D389" t="s">
        <v>223</v>
      </c>
      <c r="E389" t="s">
        <v>17</v>
      </c>
      <c r="F389" t="s">
        <v>224</v>
      </c>
      <c r="G389" t="s">
        <v>225</v>
      </c>
      <c r="H389" t="s">
        <v>226</v>
      </c>
      <c r="I389" t="s">
        <v>227</v>
      </c>
      <c r="J389" t="s">
        <v>235</v>
      </c>
      <c r="K389" t="s">
        <v>202</v>
      </c>
      <c r="L389" t="s">
        <v>203</v>
      </c>
      <c r="M389" s="2">
        <v>7.4036843209303012</v>
      </c>
      <c r="N389">
        <v>5</v>
      </c>
      <c r="O389" t="s">
        <v>204</v>
      </c>
      <c r="P389" t="s">
        <v>258</v>
      </c>
      <c r="T389">
        <v>7.4036799999999996</v>
      </c>
    </row>
    <row r="390" spans="1:20">
      <c r="A390">
        <v>206</v>
      </c>
      <c r="B390" t="s">
        <v>968</v>
      </c>
      <c r="C390" t="s">
        <v>15</v>
      </c>
      <c r="D390" t="s">
        <v>223</v>
      </c>
      <c r="E390" t="s">
        <v>17</v>
      </c>
      <c r="F390" t="s">
        <v>224</v>
      </c>
      <c r="G390" t="s">
        <v>225</v>
      </c>
      <c r="H390" t="s">
        <v>226</v>
      </c>
      <c r="I390" t="s">
        <v>227</v>
      </c>
      <c r="J390" t="s">
        <v>3268</v>
      </c>
      <c r="K390" t="s">
        <v>976</v>
      </c>
      <c r="L390" t="s">
        <v>182</v>
      </c>
      <c r="M390" s="2">
        <v>0.48382046722644223</v>
      </c>
      <c r="N390">
        <v>1</v>
      </c>
      <c r="O390" t="s">
        <v>87</v>
      </c>
      <c r="P390" t="s">
        <v>369</v>
      </c>
      <c r="T390">
        <v>0.56899</v>
      </c>
    </row>
    <row r="391" spans="1:20">
      <c r="A391">
        <v>210</v>
      </c>
      <c r="B391" t="s">
        <v>981</v>
      </c>
      <c r="C391" t="s">
        <v>15</v>
      </c>
      <c r="D391" t="s">
        <v>223</v>
      </c>
      <c r="E391" t="s">
        <v>17</v>
      </c>
      <c r="F391" t="s">
        <v>224</v>
      </c>
      <c r="G391" t="s">
        <v>225</v>
      </c>
      <c r="H391" t="s">
        <v>226</v>
      </c>
      <c r="I391" t="s">
        <v>227</v>
      </c>
      <c r="J391" t="s">
        <v>3268</v>
      </c>
      <c r="K391" t="s">
        <v>976</v>
      </c>
      <c r="L391" t="s">
        <v>182</v>
      </c>
      <c r="M391" s="2">
        <v>0.656853631951686</v>
      </c>
      <c r="N391">
        <v>1</v>
      </c>
      <c r="O391" t="s">
        <v>87</v>
      </c>
      <c r="P391" t="s">
        <v>982</v>
      </c>
      <c r="T391">
        <v>0.65685499999999997</v>
      </c>
    </row>
    <row r="392" spans="1:20">
      <c r="A392">
        <v>212</v>
      </c>
      <c r="B392" t="s">
        <v>983</v>
      </c>
      <c r="C392" t="s">
        <v>15</v>
      </c>
      <c r="D392" t="s">
        <v>223</v>
      </c>
      <c r="E392" t="s">
        <v>17</v>
      </c>
      <c r="F392" t="s">
        <v>224</v>
      </c>
      <c r="G392" t="s">
        <v>225</v>
      </c>
      <c r="H392" t="s">
        <v>226</v>
      </c>
      <c r="I392" t="s">
        <v>227</v>
      </c>
      <c r="J392" t="s">
        <v>3268</v>
      </c>
      <c r="K392" t="s">
        <v>976</v>
      </c>
      <c r="L392" t="s">
        <v>182</v>
      </c>
      <c r="M392" s="2">
        <v>1.5045001549349373</v>
      </c>
      <c r="N392">
        <v>1</v>
      </c>
      <c r="O392" t="s">
        <v>87</v>
      </c>
      <c r="P392" t="s">
        <v>369</v>
      </c>
      <c r="T392">
        <v>1.5045010000000001</v>
      </c>
    </row>
    <row r="393" spans="1:20">
      <c r="A393">
        <v>1053</v>
      </c>
      <c r="B393" t="s">
        <v>425</v>
      </c>
      <c r="C393" t="s">
        <v>15</v>
      </c>
      <c r="D393" t="s">
        <v>223</v>
      </c>
      <c r="E393" t="s">
        <v>17</v>
      </c>
      <c r="F393" t="s">
        <v>224</v>
      </c>
      <c r="G393" t="s">
        <v>225</v>
      </c>
      <c r="H393" t="s">
        <v>226</v>
      </c>
      <c r="I393" t="s">
        <v>227</v>
      </c>
      <c r="J393" t="s">
        <v>3268</v>
      </c>
      <c r="K393" t="s">
        <v>976</v>
      </c>
      <c r="L393" t="s">
        <v>182</v>
      </c>
      <c r="M393" s="2">
        <v>1.1821263772406261</v>
      </c>
      <c r="N393">
        <v>1</v>
      </c>
      <c r="O393" t="s">
        <v>87</v>
      </c>
      <c r="P393" t="s">
        <v>369</v>
      </c>
      <c r="T393">
        <v>4.3442350000000003</v>
      </c>
    </row>
    <row r="394" spans="1:20">
      <c r="A394">
        <v>142</v>
      </c>
      <c r="B394" t="s">
        <v>1002</v>
      </c>
      <c r="C394" t="s">
        <v>15</v>
      </c>
      <c r="D394" t="s">
        <v>223</v>
      </c>
      <c r="E394" t="s">
        <v>17</v>
      </c>
      <c r="F394" t="s">
        <v>224</v>
      </c>
      <c r="G394" t="s">
        <v>225</v>
      </c>
      <c r="H394" t="s">
        <v>226</v>
      </c>
      <c r="I394" t="s">
        <v>227</v>
      </c>
      <c r="J394" t="s">
        <v>3268</v>
      </c>
      <c r="K394" t="s">
        <v>85</v>
      </c>
      <c r="L394" t="s">
        <v>86</v>
      </c>
      <c r="M394" s="2">
        <v>2.2103673794003251</v>
      </c>
      <c r="N394">
        <v>1</v>
      </c>
      <c r="O394" t="s">
        <v>87</v>
      </c>
      <c r="P394" t="s">
        <v>369</v>
      </c>
      <c r="T394">
        <v>2.210372</v>
      </c>
    </row>
    <row r="395" spans="1:20">
      <c r="A395">
        <v>147</v>
      </c>
      <c r="B395" t="s">
        <v>1004</v>
      </c>
      <c r="C395" t="s">
        <v>15</v>
      </c>
      <c r="D395" t="s">
        <v>223</v>
      </c>
      <c r="E395" t="s">
        <v>17</v>
      </c>
      <c r="F395" t="s">
        <v>224</v>
      </c>
      <c r="G395" t="s">
        <v>225</v>
      </c>
      <c r="H395" t="s">
        <v>226</v>
      </c>
      <c r="I395" t="s">
        <v>227</v>
      </c>
      <c r="J395" t="s">
        <v>3268</v>
      </c>
      <c r="K395" t="s">
        <v>85</v>
      </c>
      <c r="L395" t="s">
        <v>86</v>
      </c>
      <c r="M395" s="2">
        <v>2.7806691293990893</v>
      </c>
      <c r="N395">
        <v>1</v>
      </c>
      <c r="O395" t="s">
        <v>87</v>
      </c>
      <c r="P395" t="s">
        <v>369</v>
      </c>
      <c r="T395">
        <v>2.7806760000000001</v>
      </c>
    </row>
    <row r="396" spans="1:20">
      <c r="A396">
        <v>161</v>
      </c>
      <c r="B396" t="s">
        <v>1005</v>
      </c>
      <c r="C396" t="s">
        <v>15</v>
      </c>
      <c r="D396" t="s">
        <v>223</v>
      </c>
      <c r="E396" t="s">
        <v>17</v>
      </c>
      <c r="F396" t="s">
        <v>224</v>
      </c>
      <c r="G396" t="s">
        <v>225</v>
      </c>
      <c r="H396" t="s">
        <v>226</v>
      </c>
      <c r="I396" t="s">
        <v>227</v>
      </c>
      <c r="J396" t="s">
        <v>3268</v>
      </c>
      <c r="K396" t="s">
        <v>85</v>
      </c>
      <c r="L396" t="s">
        <v>86</v>
      </c>
      <c r="M396" s="2">
        <v>19.089691259890383</v>
      </c>
      <c r="N396">
        <v>1</v>
      </c>
      <c r="O396" t="s">
        <v>87</v>
      </c>
      <c r="P396" t="s">
        <v>395</v>
      </c>
      <c r="T396">
        <v>19.089711000000001</v>
      </c>
    </row>
    <row r="397" spans="1:20">
      <c r="A397">
        <v>163</v>
      </c>
      <c r="B397" t="s">
        <v>1006</v>
      </c>
      <c r="C397" t="s">
        <v>15</v>
      </c>
      <c r="D397" t="s">
        <v>223</v>
      </c>
      <c r="E397" t="s">
        <v>17</v>
      </c>
      <c r="F397" t="s">
        <v>224</v>
      </c>
      <c r="G397" t="s">
        <v>225</v>
      </c>
      <c r="H397" t="s">
        <v>226</v>
      </c>
      <c r="I397" t="s">
        <v>227</v>
      </c>
      <c r="J397" t="s">
        <v>3268</v>
      </c>
      <c r="K397" t="s">
        <v>85</v>
      </c>
      <c r="L397" t="s">
        <v>86</v>
      </c>
      <c r="M397" s="2">
        <v>0.4325588582258838</v>
      </c>
      <c r="N397">
        <v>1</v>
      </c>
      <c r="O397" t="s">
        <v>87</v>
      </c>
      <c r="P397" t="s">
        <v>395</v>
      </c>
      <c r="T397">
        <v>0.43255900000000003</v>
      </c>
    </row>
    <row r="398" spans="1:20">
      <c r="A398">
        <v>166</v>
      </c>
      <c r="B398" t="s">
        <v>1007</v>
      </c>
      <c r="C398" t="s">
        <v>15</v>
      </c>
      <c r="D398" t="s">
        <v>223</v>
      </c>
      <c r="E398" t="s">
        <v>17</v>
      </c>
      <c r="F398" t="s">
        <v>224</v>
      </c>
      <c r="G398" t="s">
        <v>225</v>
      </c>
      <c r="H398" t="s">
        <v>226</v>
      </c>
      <c r="I398" t="s">
        <v>227</v>
      </c>
      <c r="J398" t="s">
        <v>3268</v>
      </c>
      <c r="K398" t="s">
        <v>85</v>
      </c>
      <c r="L398" t="s">
        <v>86</v>
      </c>
      <c r="M398" s="2">
        <v>19.992328079795197</v>
      </c>
      <c r="N398">
        <v>1</v>
      </c>
      <c r="O398" t="s">
        <v>87</v>
      </c>
      <c r="P398" t="s">
        <v>395</v>
      </c>
      <c r="T398">
        <v>19.992350999999999</v>
      </c>
    </row>
    <row r="399" spans="1:20">
      <c r="A399">
        <v>167</v>
      </c>
      <c r="B399" t="s">
        <v>1008</v>
      </c>
      <c r="C399" t="s">
        <v>15</v>
      </c>
      <c r="D399" t="s">
        <v>223</v>
      </c>
      <c r="E399" t="s">
        <v>17</v>
      </c>
      <c r="F399" t="s">
        <v>224</v>
      </c>
      <c r="G399" t="s">
        <v>225</v>
      </c>
      <c r="H399" t="s">
        <v>226</v>
      </c>
      <c r="I399" t="s">
        <v>227</v>
      </c>
      <c r="J399" t="s">
        <v>3268</v>
      </c>
      <c r="K399" t="s">
        <v>85</v>
      </c>
      <c r="L399" t="s">
        <v>996</v>
      </c>
      <c r="M399" s="2">
        <v>0.93688159338351207</v>
      </c>
      <c r="N399">
        <v>1</v>
      </c>
      <c r="O399" t="s">
        <v>87</v>
      </c>
      <c r="P399" t="s">
        <v>395</v>
      </c>
      <c r="T399">
        <v>0.93688400000000005</v>
      </c>
    </row>
    <row r="400" spans="1:20">
      <c r="A400">
        <v>168</v>
      </c>
      <c r="B400" t="s">
        <v>1009</v>
      </c>
      <c r="C400" t="s">
        <v>15</v>
      </c>
      <c r="D400" t="s">
        <v>223</v>
      </c>
      <c r="E400" t="s">
        <v>17</v>
      </c>
      <c r="F400" t="s">
        <v>224</v>
      </c>
      <c r="G400" t="s">
        <v>225</v>
      </c>
      <c r="H400" t="s">
        <v>226</v>
      </c>
      <c r="I400" t="s">
        <v>227</v>
      </c>
      <c r="J400" t="s">
        <v>3268</v>
      </c>
      <c r="K400" t="s">
        <v>85</v>
      </c>
      <c r="L400" t="s">
        <v>86</v>
      </c>
      <c r="M400" s="2">
        <v>0.88835436486559949</v>
      </c>
      <c r="N400">
        <v>1</v>
      </c>
      <c r="O400" t="s">
        <v>87</v>
      </c>
      <c r="P400" t="s">
        <v>395</v>
      </c>
      <c r="T400">
        <v>0.88835699999999995</v>
      </c>
    </row>
    <row r="401" spans="1:20">
      <c r="A401">
        <v>173</v>
      </c>
      <c r="B401" t="s">
        <v>1011</v>
      </c>
      <c r="C401" t="s">
        <v>15</v>
      </c>
      <c r="D401" t="s">
        <v>223</v>
      </c>
      <c r="E401" t="s">
        <v>17</v>
      </c>
      <c r="F401" t="s">
        <v>224</v>
      </c>
      <c r="G401" t="s">
        <v>225</v>
      </c>
      <c r="H401" t="s">
        <v>226</v>
      </c>
      <c r="I401" t="s">
        <v>227</v>
      </c>
      <c r="J401" t="s">
        <v>3268</v>
      </c>
      <c r="K401" t="s">
        <v>85</v>
      </c>
      <c r="L401" t="s">
        <v>86</v>
      </c>
      <c r="M401" s="2">
        <v>1.7458702616349464</v>
      </c>
      <c r="N401">
        <v>1</v>
      </c>
      <c r="O401" t="s">
        <v>87</v>
      </c>
      <c r="P401" t="s">
        <v>395</v>
      </c>
      <c r="T401">
        <v>1.745873</v>
      </c>
    </row>
    <row r="402" spans="1:20">
      <c r="A402">
        <v>214</v>
      </c>
      <c r="B402" t="s">
        <v>1014</v>
      </c>
      <c r="C402" t="s">
        <v>15</v>
      </c>
      <c r="D402" t="s">
        <v>223</v>
      </c>
      <c r="E402" t="s">
        <v>17</v>
      </c>
      <c r="F402" t="s">
        <v>224</v>
      </c>
      <c r="G402" t="s">
        <v>225</v>
      </c>
      <c r="H402" t="s">
        <v>226</v>
      </c>
      <c r="I402" t="s">
        <v>227</v>
      </c>
      <c r="J402" t="s">
        <v>3268</v>
      </c>
      <c r="K402" t="s">
        <v>85</v>
      </c>
      <c r="L402" t="s">
        <v>86</v>
      </c>
      <c r="M402" s="2">
        <v>4.8062098224302305</v>
      </c>
      <c r="N402">
        <v>1</v>
      </c>
      <c r="O402" t="s">
        <v>87</v>
      </c>
      <c r="P402" t="s">
        <v>369</v>
      </c>
      <c r="T402">
        <v>4.8062069999999997</v>
      </c>
    </row>
    <row r="403" spans="1:20">
      <c r="A403">
        <v>1054</v>
      </c>
      <c r="B403" t="s">
        <v>390</v>
      </c>
      <c r="C403" t="s">
        <v>15</v>
      </c>
      <c r="D403" t="s">
        <v>223</v>
      </c>
      <c r="E403" t="s">
        <v>17</v>
      </c>
      <c r="F403" t="s">
        <v>224</v>
      </c>
      <c r="G403" t="s">
        <v>225</v>
      </c>
      <c r="H403" t="s">
        <v>226</v>
      </c>
      <c r="I403" t="s">
        <v>227</v>
      </c>
      <c r="J403" t="s">
        <v>3268</v>
      </c>
      <c r="K403" t="s">
        <v>85</v>
      </c>
      <c r="L403" t="s">
        <v>86</v>
      </c>
      <c r="M403" s="2">
        <v>2.3365478961466422</v>
      </c>
      <c r="N403">
        <v>1</v>
      </c>
      <c r="O403" t="s">
        <v>87</v>
      </c>
      <c r="P403" t="s">
        <v>369</v>
      </c>
      <c r="Q403" s="2">
        <f>SUM(M162:M237,M390:M403)</f>
        <v>500.42085475455053</v>
      </c>
      <c r="T403">
        <v>8.9451870000000007</v>
      </c>
    </row>
    <row r="404" spans="1:20">
      <c r="A404">
        <v>1049</v>
      </c>
      <c r="B404" t="s">
        <v>425</v>
      </c>
      <c r="C404" t="s">
        <v>15</v>
      </c>
      <c r="D404" t="s">
        <v>223</v>
      </c>
      <c r="E404" t="s">
        <v>17</v>
      </c>
      <c r="F404" t="s">
        <v>224</v>
      </c>
      <c r="G404" t="s">
        <v>225</v>
      </c>
      <c r="H404" t="s">
        <v>226</v>
      </c>
      <c r="I404" t="s">
        <v>227</v>
      </c>
      <c r="J404" t="s">
        <v>3268</v>
      </c>
      <c r="K404" t="s">
        <v>23</v>
      </c>
      <c r="L404" t="s">
        <v>24</v>
      </c>
      <c r="M404" s="2">
        <v>1.3157263853950965</v>
      </c>
      <c r="N404">
        <v>4</v>
      </c>
      <c r="O404" t="s">
        <v>25</v>
      </c>
      <c r="P404" t="s">
        <v>369</v>
      </c>
      <c r="T404">
        <v>4.3442350000000003</v>
      </c>
    </row>
    <row r="405" spans="1:20">
      <c r="A405">
        <v>1050</v>
      </c>
      <c r="B405" t="s">
        <v>968</v>
      </c>
      <c r="C405" t="s">
        <v>15</v>
      </c>
      <c r="D405" t="s">
        <v>223</v>
      </c>
      <c r="E405" t="s">
        <v>17</v>
      </c>
      <c r="F405" t="s">
        <v>224</v>
      </c>
      <c r="G405" t="s">
        <v>225</v>
      </c>
      <c r="H405" t="s">
        <v>226</v>
      </c>
      <c r="I405" t="s">
        <v>227</v>
      </c>
      <c r="J405" t="s">
        <v>3268</v>
      </c>
      <c r="K405" t="s">
        <v>23</v>
      </c>
      <c r="L405" t="s">
        <v>24</v>
      </c>
      <c r="M405" s="2">
        <v>8.5169112101728242E-2</v>
      </c>
      <c r="N405">
        <v>4</v>
      </c>
      <c r="O405" t="s">
        <v>25</v>
      </c>
      <c r="P405" t="s">
        <v>369</v>
      </c>
      <c r="T405">
        <v>0.56899</v>
      </c>
    </row>
    <row r="406" spans="1:20">
      <c r="A406">
        <v>213</v>
      </c>
      <c r="B406" t="s">
        <v>1216</v>
      </c>
      <c r="C406" t="s">
        <v>15</v>
      </c>
      <c r="D406" t="s">
        <v>223</v>
      </c>
      <c r="E406" t="s">
        <v>17</v>
      </c>
      <c r="F406" t="s">
        <v>224</v>
      </c>
      <c r="G406" t="s">
        <v>225</v>
      </c>
      <c r="H406" t="s">
        <v>226</v>
      </c>
      <c r="I406" t="s">
        <v>227</v>
      </c>
      <c r="J406" t="s">
        <v>3268</v>
      </c>
      <c r="K406" t="s">
        <v>198</v>
      </c>
      <c r="L406" t="s">
        <v>199</v>
      </c>
      <c r="M406" s="2">
        <v>1.0233078542376064</v>
      </c>
      <c r="N406">
        <v>4</v>
      </c>
      <c r="O406" t="s">
        <v>25</v>
      </c>
      <c r="P406" t="s">
        <v>982</v>
      </c>
      <c r="T406">
        <v>1.023309</v>
      </c>
    </row>
    <row r="407" spans="1:20">
      <c r="A407">
        <v>1027</v>
      </c>
      <c r="B407" t="s">
        <v>223</v>
      </c>
      <c r="C407" t="s">
        <v>15</v>
      </c>
      <c r="D407" t="s">
        <v>223</v>
      </c>
      <c r="E407" t="s">
        <v>17</v>
      </c>
      <c r="F407" t="s">
        <v>224</v>
      </c>
      <c r="G407" t="s">
        <v>225</v>
      </c>
      <c r="H407" t="s">
        <v>226</v>
      </c>
      <c r="I407" t="s">
        <v>227</v>
      </c>
      <c r="J407" t="s">
        <v>3268</v>
      </c>
      <c r="K407" t="s">
        <v>198</v>
      </c>
      <c r="L407" t="s">
        <v>199</v>
      </c>
      <c r="M407" s="2">
        <v>0.35810767582767872</v>
      </c>
      <c r="N407">
        <v>4</v>
      </c>
      <c r="O407" t="s">
        <v>25</v>
      </c>
      <c r="P407" t="s">
        <v>395</v>
      </c>
      <c r="Q407" s="2">
        <f>SUM(M308,M406:M407)</f>
        <v>1.9504062450887847</v>
      </c>
      <c r="T407" t="s">
        <v>26</v>
      </c>
    </row>
    <row r="408" spans="1:20">
      <c r="A408">
        <v>208</v>
      </c>
      <c r="B408" t="s">
        <v>231</v>
      </c>
      <c r="C408" t="s">
        <v>15</v>
      </c>
      <c r="D408" t="s">
        <v>223</v>
      </c>
      <c r="E408" t="s">
        <v>17</v>
      </c>
      <c r="F408" t="s">
        <v>224</v>
      </c>
      <c r="G408" t="s">
        <v>225</v>
      </c>
      <c r="H408" t="s">
        <v>226</v>
      </c>
      <c r="I408" t="s">
        <v>227</v>
      </c>
      <c r="J408" t="s">
        <v>232</v>
      </c>
      <c r="K408" t="s">
        <v>228</v>
      </c>
      <c r="L408" t="s">
        <v>229</v>
      </c>
      <c r="M408" s="2">
        <v>17.634854522024483</v>
      </c>
      <c r="N408">
        <v>1</v>
      </c>
      <c r="O408" t="s">
        <v>87</v>
      </c>
      <c r="P408" t="s">
        <v>233</v>
      </c>
      <c r="T408">
        <v>17.634868999999998</v>
      </c>
    </row>
    <row r="409" spans="1:20">
      <c r="A409">
        <v>94</v>
      </c>
      <c r="B409" t="s">
        <v>992</v>
      </c>
      <c r="C409" t="s">
        <v>15</v>
      </c>
      <c r="D409" t="s">
        <v>223</v>
      </c>
      <c r="E409" t="s">
        <v>17</v>
      </c>
      <c r="F409" t="s">
        <v>224</v>
      </c>
      <c r="G409" t="s">
        <v>225</v>
      </c>
      <c r="H409" t="s">
        <v>226</v>
      </c>
      <c r="I409" t="s">
        <v>227</v>
      </c>
      <c r="J409" t="s">
        <v>232</v>
      </c>
      <c r="K409" t="s">
        <v>85</v>
      </c>
      <c r="L409" t="s">
        <v>86</v>
      </c>
      <c r="M409" s="2">
        <v>0.47663624143162847</v>
      </c>
      <c r="N409">
        <v>1</v>
      </c>
      <c r="O409" t="s">
        <v>87</v>
      </c>
      <c r="P409" t="s">
        <v>349</v>
      </c>
      <c r="T409">
        <v>0.42490899999999998</v>
      </c>
    </row>
    <row r="410" spans="1:20">
      <c r="A410">
        <v>98</v>
      </c>
      <c r="B410" t="s">
        <v>994</v>
      </c>
      <c r="C410" t="s">
        <v>15</v>
      </c>
      <c r="D410" t="s">
        <v>223</v>
      </c>
      <c r="E410" t="s">
        <v>17</v>
      </c>
      <c r="F410" t="s">
        <v>224</v>
      </c>
      <c r="G410" t="s">
        <v>225</v>
      </c>
      <c r="H410" t="s">
        <v>226</v>
      </c>
      <c r="I410" t="s">
        <v>227</v>
      </c>
      <c r="J410" t="s">
        <v>232</v>
      </c>
      <c r="K410" t="s">
        <v>85</v>
      </c>
      <c r="L410" t="s">
        <v>86</v>
      </c>
      <c r="M410" s="2">
        <v>6.197871391399751</v>
      </c>
      <c r="N410">
        <v>1</v>
      </c>
      <c r="O410" t="s">
        <v>87</v>
      </c>
      <c r="P410" t="s">
        <v>349</v>
      </c>
      <c r="T410">
        <v>5.7846219999999997</v>
      </c>
    </row>
    <row r="411" spans="1:20">
      <c r="A411">
        <v>100</v>
      </c>
      <c r="B411" t="s">
        <v>995</v>
      </c>
      <c r="C411" t="s">
        <v>15</v>
      </c>
      <c r="D411" t="s">
        <v>223</v>
      </c>
      <c r="E411" t="s">
        <v>17</v>
      </c>
      <c r="F411" t="s">
        <v>224</v>
      </c>
      <c r="G411" t="s">
        <v>225</v>
      </c>
      <c r="H411" t="s">
        <v>226</v>
      </c>
      <c r="I411" t="s">
        <v>227</v>
      </c>
      <c r="J411" t="s">
        <v>232</v>
      </c>
      <c r="K411" t="s">
        <v>85</v>
      </c>
      <c r="L411" t="s">
        <v>996</v>
      </c>
      <c r="M411" s="2">
        <v>1.9356828751179926</v>
      </c>
      <c r="N411">
        <v>1</v>
      </c>
      <c r="O411" t="s">
        <v>87</v>
      </c>
      <c r="P411" t="s">
        <v>349</v>
      </c>
      <c r="T411">
        <v>2.196574</v>
      </c>
    </row>
    <row r="412" spans="1:20">
      <c r="A412">
        <v>101</v>
      </c>
      <c r="B412" t="s">
        <v>997</v>
      </c>
      <c r="C412" t="s">
        <v>15</v>
      </c>
      <c r="D412" t="s">
        <v>223</v>
      </c>
      <c r="E412" t="s">
        <v>17</v>
      </c>
      <c r="F412" t="s">
        <v>224</v>
      </c>
      <c r="G412" t="s">
        <v>225</v>
      </c>
      <c r="H412" t="s">
        <v>226</v>
      </c>
      <c r="I412" t="s">
        <v>227</v>
      </c>
      <c r="J412" t="s">
        <v>232</v>
      </c>
      <c r="K412" t="s">
        <v>85</v>
      </c>
      <c r="L412" t="s">
        <v>86</v>
      </c>
      <c r="M412" s="2">
        <v>0.9493894807332105</v>
      </c>
      <c r="N412">
        <v>1</v>
      </c>
      <c r="O412" t="s">
        <v>87</v>
      </c>
      <c r="P412" t="s">
        <v>349</v>
      </c>
      <c r="T412">
        <v>0.57799900000000004</v>
      </c>
    </row>
    <row r="413" spans="1:20">
      <c r="A413">
        <v>108</v>
      </c>
      <c r="B413" t="s">
        <v>998</v>
      </c>
      <c r="C413" t="s">
        <v>15</v>
      </c>
      <c r="D413" t="s">
        <v>223</v>
      </c>
      <c r="E413" t="s">
        <v>17</v>
      </c>
      <c r="F413" t="s">
        <v>224</v>
      </c>
      <c r="G413" t="s">
        <v>225</v>
      </c>
      <c r="H413" t="s">
        <v>226</v>
      </c>
      <c r="I413" t="s">
        <v>227</v>
      </c>
      <c r="J413" t="s">
        <v>232</v>
      </c>
      <c r="K413" t="s">
        <v>85</v>
      </c>
      <c r="L413" t="s">
        <v>86</v>
      </c>
      <c r="M413" s="2">
        <v>4.1021080543927884</v>
      </c>
      <c r="N413">
        <v>1</v>
      </c>
      <c r="O413" t="s">
        <v>87</v>
      </c>
      <c r="P413" t="s">
        <v>349</v>
      </c>
      <c r="T413">
        <v>8.0851539999999993</v>
      </c>
    </row>
    <row r="414" spans="1:20">
      <c r="A414">
        <v>139</v>
      </c>
      <c r="B414" t="s">
        <v>999</v>
      </c>
      <c r="C414" t="s">
        <v>15</v>
      </c>
      <c r="D414" t="s">
        <v>223</v>
      </c>
      <c r="E414" t="s">
        <v>17</v>
      </c>
      <c r="F414" t="s">
        <v>224</v>
      </c>
      <c r="G414" t="s">
        <v>225</v>
      </c>
      <c r="H414" t="s">
        <v>226</v>
      </c>
      <c r="I414" t="s">
        <v>227</v>
      </c>
      <c r="J414" t="s">
        <v>232</v>
      </c>
      <c r="K414" t="s">
        <v>85</v>
      </c>
      <c r="L414" t="s">
        <v>996</v>
      </c>
      <c r="M414" s="2">
        <v>8.8668978116366759</v>
      </c>
      <c r="N414">
        <v>1</v>
      </c>
      <c r="O414" t="s">
        <v>87</v>
      </c>
      <c r="P414" t="s">
        <v>376</v>
      </c>
      <c r="T414">
        <v>8.8669060000000002</v>
      </c>
    </row>
    <row r="415" spans="1:20">
      <c r="A415">
        <v>140</v>
      </c>
      <c r="B415" t="s">
        <v>1000</v>
      </c>
      <c r="C415" t="s">
        <v>15</v>
      </c>
      <c r="D415" t="s">
        <v>223</v>
      </c>
      <c r="E415" t="s">
        <v>17</v>
      </c>
      <c r="F415" t="s">
        <v>224</v>
      </c>
      <c r="G415" t="s">
        <v>225</v>
      </c>
      <c r="H415" t="s">
        <v>226</v>
      </c>
      <c r="I415" t="s">
        <v>227</v>
      </c>
      <c r="J415" t="s">
        <v>232</v>
      </c>
      <c r="K415" t="s">
        <v>85</v>
      </c>
      <c r="L415" t="s">
        <v>86</v>
      </c>
      <c r="M415" s="2">
        <v>10.82144877287576</v>
      </c>
      <c r="N415">
        <v>1</v>
      </c>
      <c r="O415" t="s">
        <v>87</v>
      </c>
      <c r="P415" t="s">
        <v>376</v>
      </c>
      <c r="T415">
        <v>10.821458</v>
      </c>
    </row>
    <row r="416" spans="1:20">
      <c r="A416">
        <v>141</v>
      </c>
      <c r="B416" t="s">
        <v>1001</v>
      </c>
      <c r="C416" t="s">
        <v>15</v>
      </c>
      <c r="D416" t="s">
        <v>223</v>
      </c>
      <c r="E416" t="s">
        <v>17</v>
      </c>
      <c r="F416" t="s">
        <v>224</v>
      </c>
      <c r="G416" t="s">
        <v>225</v>
      </c>
      <c r="H416" t="s">
        <v>226</v>
      </c>
      <c r="I416" t="s">
        <v>227</v>
      </c>
      <c r="J416" t="s">
        <v>232</v>
      </c>
      <c r="K416" t="s">
        <v>85</v>
      </c>
      <c r="L416" t="s">
        <v>86</v>
      </c>
      <c r="M416" s="2">
        <v>7.3406112170917703</v>
      </c>
      <c r="N416">
        <v>1</v>
      </c>
      <c r="O416" t="s">
        <v>87</v>
      </c>
      <c r="P416" t="s">
        <v>376</v>
      </c>
      <c r="T416">
        <v>7.3406180000000001</v>
      </c>
    </row>
    <row r="417" spans="1:20">
      <c r="A417">
        <v>143</v>
      </c>
      <c r="B417" t="s">
        <v>1003</v>
      </c>
      <c r="C417" t="s">
        <v>15</v>
      </c>
      <c r="D417" t="s">
        <v>223</v>
      </c>
      <c r="E417" t="s">
        <v>17</v>
      </c>
      <c r="F417" t="s">
        <v>224</v>
      </c>
      <c r="G417" t="s">
        <v>225</v>
      </c>
      <c r="H417" t="s">
        <v>226</v>
      </c>
      <c r="I417" t="s">
        <v>227</v>
      </c>
      <c r="J417" t="s">
        <v>232</v>
      </c>
      <c r="K417" t="s">
        <v>85</v>
      </c>
      <c r="L417" t="s">
        <v>86</v>
      </c>
      <c r="M417" s="2">
        <v>2.0125898669585802</v>
      </c>
      <c r="N417">
        <v>1</v>
      </c>
      <c r="O417" t="s">
        <v>87</v>
      </c>
      <c r="P417" t="s">
        <v>376</v>
      </c>
      <c r="T417">
        <v>2.012594</v>
      </c>
    </row>
    <row r="418" spans="1:20">
      <c r="A418">
        <v>172</v>
      </c>
      <c r="B418" t="s">
        <v>1010</v>
      </c>
      <c r="C418" t="s">
        <v>15</v>
      </c>
      <c r="D418" t="s">
        <v>223</v>
      </c>
      <c r="E418" t="s">
        <v>17</v>
      </c>
      <c r="F418" t="s">
        <v>224</v>
      </c>
      <c r="G418" t="s">
        <v>225</v>
      </c>
      <c r="H418" t="s">
        <v>226</v>
      </c>
      <c r="I418" t="s">
        <v>227</v>
      </c>
      <c r="J418" t="s">
        <v>232</v>
      </c>
      <c r="K418" t="s">
        <v>85</v>
      </c>
      <c r="L418" t="s">
        <v>996</v>
      </c>
      <c r="M418" s="2">
        <v>0.96791451619280122</v>
      </c>
      <c r="N418">
        <v>1</v>
      </c>
      <c r="O418" t="s">
        <v>87</v>
      </c>
      <c r="P418" t="s">
        <v>349</v>
      </c>
      <c r="T418">
        <v>0.96791499999999997</v>
      </c>
    </row>
    <row r="419" spans="1:20">
      <c r="A419">
        <v>174</v>
      </c>
      <c r="B419" t="s">
        <v>1012</v>
      </c>
      <c r="C419" t="s">
        <v>15</v>
      </c>
      <c r="D419" t="s">
        <v>223</v>
      </c>
      <c r="E419" t="s">
        <v>17</v>
      </c>
      <c r="F419" t="s">
        <v>224</v>
      </c>
      <c r="G419" t="s">
        <v>225</v>
      </c>
      <c r="H419" t="s">
        <v>226</v>
      </c>
      <c r="I419" t="s">
        <v>227</v>
      </c>
      <c r="J419" t="s">
        <v>232</v>
      </c>
      <c r="K419" t="s">
        <v>85</v>
      </c>
      <c r="L419" t="s">
        <v>86</v>
      </c>
      <c r="M419" s="2">
        <v>3.0832686920229508</v>
      </c>
      <c r="N419">
        <v>1</v>
      </c>
      <c r="O419" t="s">
        <v>87</v>
      </c>
      <c r="P419" t="s">
        <v>349</v>
      </c>
      <c r="T419">
        <v>3.0832700000000002</v>
      </c>
    </row>
    <row r="420" spans="1:20">
      <c r="A420">
        <v>179</v>
      </c>
      <c r="B420" t="s">
        <v>1013</v>
      </c>
      <c r="C420" t="s">
        <v>15</v>
      </c>
      <c r="D420" t="s">
        <v>223</v>
      </c>
      <c r="E420" t="s">
        <v>17</v>
      </c>
      <c r="F420" t="s">
        <v>224</v>
      </c>
      <c r="G420" t="s">
        <v>225</v>
      </c>
      <c r="H420" t="s">
        <v>226</v>
      </c>
      <c r="I420" t="s">
        <v>227</v>
      </c>
      <c r="J420" t="s">
        <v>232</v>
      </c>
      <c r="K420" t="s">
        <v>85</v>
      </c>
      <c r="L420" t="s">
        <v>86</v>
      </c>
      <c r="M420" s="2">
        <v>14.643122931359128</v>
      </c>
      <c r="N420">
        <v>1</v>
      </c>
      <c r="O420" t="s">
        <v>87</v>
      </c>
      <c r="P420" t="s">
        <v>349</v>
      </c>
      <c r="T420">
        <v>14.643141</v>
      </c>
    </row>
    <row r="421" spans="1:20">
      <c r="A421">
        <v>219</v>
      </c>
      <c r="B421" t="s">
        <v>970</v>
      </c>
      <c r="C421" t="s">
        <v>15</v>
      </c>
      <c r="D421" t="s">
        <v>223</v>
      </c>
      <c r="E421" t="s">
        <v>17</v>
      </c>
      <c r="F421" t="s">
        <v>224</v>
      </c>
      <c r="G421" t="s">
        <v>225</v>
      </c>
      <c r="H421" t="s">
        <v>226</v>
      </c>
      <c r="I421" t="s">
        <v>227</v>
      </c>
      <c r="J421" t="s">
        <v>232</v>
      </c>
      <c r="K421" t="s">
        <v>85</v>
      </c>
      <c r="L421" t="s">
        <v>86</v>
      </c>
      <c r="M421" s="2">
        <v>9.4429155179571325</v>
      </c>
      <c r="N421">
        <v>1</v>
      </c>
      <c r="O421" t="s">
        <v>87</v>
      </c>
      <c r="P421" t="s">
        <v>971</v>
      </c>
      <c r="T421">
        <v>10.853714999999999</v>
      </c>
    </row>
    <row r="422" spans="1:20">
      <c r="A422">
        <v>224</v>
      </c>
      <c r="B422" t="s">
        <v>1016</v>
      </c>
      <c r="C422" t="s">
        <v>15</v>
      </c>
      <c r="D422" t="s">
        <v>223</v>
      </c>
      <c r="E422" t="s">
        <v>17</v>
      </c>
      <c r="F422" t="s">
        <v>224</v>
      </c>
      <c r="G422" t="s">
        <v>225</v>
      </c>
      <c r="H422" t="s">
        <v>226</v>
      </c>
      <c r="I422" t="s">
        <v>227</v>
      </c>
      <c r="J422" t="s">
        <v>232</v>
      </c>
      <c r="K422" t="s">
        <v>85</v>
      </c>
      <c r="L422" t="s">
        <v>86</v>
      </c>
      <c r="M422" s="2">
        <v>0.86585749346406848</v>
      </c>
      <c r="N422">
        <v>1</v>
      </c>
      <c r="O422" t="s">
        <v>87</v>
      </c>
      <c r="P422" t="s">
        <v>349</v>
      </c>
      <c r="T422">
        <v>0.86585900000000005</v>
      </c>
    </row>
    <row r="423" spans="1:20">
      <c r="A423">
        <v>240</v>
      </c>
      <c r="B423" t="s">
        <v>1017</v>
      </c>
      <c r="C423" t="s">
        <v>15</v>
      </c>
      <c r="D423" t="s">
        <v>223</v>
      </c>
      <c r="E423" t="s">
        <v>17</v>
      </c>
      <c r="F423" t="s">
        <v>224</v>
      </c>
      <c r="G423" t="s">
        <v>225</v>
      </c>
      <c r="H423" t="s">
        <v>226</v>
      </c>
      <c r="I423" t="s">
        <v>227</v>
      </c>
      <c r="J423" t="s">
        <v>232</v>
      </c>
      <c r="K423" t="s">
        <v>85</v>
      </c>
      <c r="L423" t="s">
        <v>996</v>
      </c>
      <c r="M423" s="2">
        <v>0.16912599398051822</v>
      </c>
      <c r="N423">
        <v>1</v>
      </c>
      <c r="O423" t="s">
        <v>87</v>
      </c>
      <c r="P423" t="s">
        <v>349</v>
      </c>
      <c r="T423">
        <v>0.43159799999999998</v>
      </c>
    </row>
    <row r="424" spans="1:20">
      <c r="A424">
        <v>913</v>
      </c>
      <c r="B424" t="s">
        <v>1098</v>
      </c>
      <c r="C424" t="s">
        <v>15</v>
      </c>
      <c r="D424" t="s">
        <v>223</v>
      </c>
      <c r="E424" t="s">
        <v>17</v>
      </c>
      <c r="F424" t="s">
        <v>224</v>
      </c>
      <c r="G424" t="s">
        <v>225</v>
      </c>
      <c r="H424" t="s">
        <v>226</v>
      </c>
      <c r="I424" t="s">
        <v>227</v>
      </c>
      <c r="J424" t="s">
        <v>232</v>
      </c>
      <c r="K424" t="s">
        <v>85</v>
      </c>
      <c r="L424" t="s">
        <v>86</v>
      </c>
      <c r="M424" s="2">
        <v>1.7175078772183867</v>
      </c>
      <c r="N424">
        <v>1</v>
      </c>
      <c r="O424" t="s">
        <v>87</v>
      </c>
      <c r="P424" t="s">
        <v>418</v>
      </c>
      <c r="T424">
        <v>1.7175119999999999</v>
      </c>
    </row>
    <row r="425" spans="1:20">
      <c r="A425">
        <v>914</v>
      </c>
      <c r="B425" t="s">
        <v>1099</v>
      </c>
      <c r="C425" t="s">
        <v>15</v>
      </c>
      <c r="D425" t="s">
        <v>223</v>
      </c>
      <c r="E425" t="s">
        <v>17</v>
      </c>
      <c r="F425" t="s">
        <v>224</v>
      </c>
      <c r="G425" t="s">
        <v>225</v>
      </c>
      <c r="H425" t="s">
        <v>226</v>
      </c>
      <c r="I425" t="s">
        <v>227</v>
      </c>
      <c r="J425" t="s">
        <v>232</v>
      </c>
      <c r="K425" t="s">
        <v>85</v>
      </c>
      <c r="L425" t="s">
        <v>86</v>
      </c>
      <c r="M425" s="2">
        <v>4.9653153654932467</v>
      </c>
      <c r="N425">
        <v>1</v>
      </c>
      <c r="O425" t="s">
        <v>87</v>
      </c>
      <c r="P425" t="s">
        <v>418</v>
      </c>
      <c r="T425">
        <v>4.9653210000000003</v>
      </c>
    </row>
    <row r="426" spans="1:20">
      <c r="A426">
        <v>915</v>
      </c>
      <c r="B426" t="s">
        <v>1100</v>
      </c>
      <c r="C426" t="s">
        <v>15</v>
      </c>
      <c r="D426" t="s">
        <v>223</v>
      </c>
      <c r="E426" t="s">
        <v>17</v>
      </c>
      <c r="F426" t="s">
        <v>224</v>
      </c>
      <c r="G426" t="s">
        <v>225</v>
      </c>
      <c r="H426" t="s">
        <v>226</v>
      </c>
      <c r="I426" t="s">
        <v>227</v>
      </c>
      <c r="J426" t="s">
        <v>232</v>
      </c>
      <c r="K426" t="s">
        <v>85</v>
      </c>
      <c r="L426" t="s">
        <v>86</v>
      </c>
      <c r="M426" s="2">
        <v>2.5045727944628675</v>
      </c>
      <c r="N426">
        <v>1</v>
      </c>
      <c r="O426" t="s">
        <v>87</v>
      </c>
      <c r="P426" t="s">
        <v>418</v>
      </c>
      <c r="T426">
        <v>2.5045670000000002</v>
      </c>
    </row>
    <row r="427" spans="1:20">
      <c r="A427">
        <v>916</v>
      </c>
      <c r="B427" t="s">
        <v>1101</v>
      </c>
      <c r="C427" t="s">
        <v>15</v>
      </c>
      <c r="D427" t="s">
        <v>223</v>
      </c>
      <c r="E427" t="s">
        <v>17</v>
      </c>
      <c r="F427" t="s">
        <v>224</v>
      </c>
      <c r="G427" t="s">
        <v>225</v>
      </c>
      <c r="H427" t="s">
        <v>226</v>
      </c>
      <c r="I427" t="s">
        <v>227</v>
      </c>
      <c r="J427" t="s">
        <v>232</v>
      </c>
      <c r="K427" t="s">
        <v>85</v>
      </c>
      <c r="L427" t="s">
        <v>86</v>
      </c>
      <c r="M427" s="2">
        <v>8.529655713071369</v>
      </c>
      <c r="N427">
        <v>1</v>
      </c>
      <c r="O427" t="s">
        <v>87</v>
      </c>
      <c r="P427" t="s">
        <v>418</v>
      </c>
      <c r="T427">
        <v>8.5296640000000004</v>
      </c>
    </row>
    <row r="428" spans="1:20">
      <c r="A428">
        <v>917</v>
      </c>
      <c r="B428" t="s">
        <v>1102</v>
      </c>
      <c r="C428" t="s">
        <v>15</v>
      </c>
      <c r="D428" t="s">
        <v>223</v>
      </c>
      <c r="E428" t="s">
        <v>17</v>
      </c>
      <c r="F428" t="s">
        <v>224</v>
      </c>
      <c r="G428" t="s">
        <v>225</v>
      </c>
      <c r="H428" t="s">
        <v>226</v>
      </c>
      <c r="I428" t="s">
        <v>227</v>
      </c>
      <c r="J428" t="s">
        <v>232</v>
      </c>
      <c r="K428" t="s">
        <v>85</v>
      </c>
      <c r="L428" t="s">
        <v>86</v>
      </c>
      <c r="M428" s="2">
        <v>19.411413093361272</v>
      </c>
      <c r="N428">
        <v>1</v>
      </c>
      <c r="O428" t="s">
        <v>87</v>
      </c>
      <c r="P428" t="s">
        <v>418</v>
      </c>
      <c r="T428">
        <v>19.411422999999999</v>
      </c>
    </row>
    <row r="429" spans="1:20">
      <c r="A429">
        <v>918</v>
      </c>
      <c r="B429" t="s">
        <v>1103</v>
      </c>
      <c r="C429" t="s">
        <v>15</v>
      </c>
      <c r="D429" t="s">
        <v>223</v>
      </c>
      <c r="E429" t="s">
        <v>17</v>
      </c>
      <c r="F429" t="s">
        <v>224</v>
      </c>
      <c r="G429" t="s">
        <v>225</v>
      </c>
      <c r="H429" t="s">
        <v>226</v>
      </c>
      <c r="I429" t="s">
        <v>227</v>
      </c>
      <c r="J429" t="s">
        <v>232</v>
      </c>
      <c r="K429" t="s">
        <v>85</v>
      </c>
      <c r="L429" t="s">
        <v>86</v>
      </c>
      <c r="M429" s="2">
        <v>24.299951287912108</v>
      </c>
      <c r="N429">
        <v>1</v>
      </c>
      <c r="O429" t="s">
        <v>87</v>
      </c>
      <c r="P429" t="s">
        <v>418</v>
      </c>
      <c r="T429">
        <v>24.299983000000001</v>
      </c>
    </row>
    <row r="430" spans="1:20">
      <c r="A430">
        <v>920</v>
      </c>
      <c r="B430" t="s">
        <v>1105</v>
      </c>
      <c r="C430" t="s">
        <v>15</v>
      </c>
      <c r="D430" t="s">
        <v>223</v>
      </c>
      <c r="E430" t="s">
        <v>17</v>
      </c>
      <c r="F430" t="s">
        <v>224</v>
      </c>
      <c r="G430" t="s">
        <v>225</v>
      </c>
      <c r="H430" t="s">
        <v>226</v>
      </c>
      <c r="I430" t="s">
        <v>227</v>
      </c>
      <c r="J430" t="s">
        <v>232</v>
      </c>
      <c r="K430" t="s">
        <v>85</v>
      </c>
      <c r="L430" t="s">
        <v>86</v>
      </c>
      <c r="M430" s="2">
        <v>2.7704347565767038</v>
      </c>
      <c r="N430">
        <v>1</v>
      </c>
      <c r="O430" t="s">
        <v>87</v>
      </c>
      <c r="P430" t="s">
        <v>418</v>
      </c>
      <c r="T430">
        <v>2.7704330000000001</v>
      </c>
    </row>
    <row r="431" spans="1:20">
      <c r="A431">
        <v>921</v>
      </c>
      <c r="B431" t="s">
        <v>1106</v>
      </c>
      <c r="C431" t="s">
        <v>15</v>
      </c>
      <c r="D431" t="s">
        <v>223</v>
      </c>
      <c r="E431" t="s">
        <v>17</v>
      </c>
      <c r="F431" t="s">
        <v>224</v>
      </c>
      <c r="G431" t="s">
        <v>225</v>
      </c>
      <c r="H431" t="s">
        <v>226</v>
      </c>
      <c r="I431" t="s">
        <v>227</v>
      </c>
      <c r="J431" t="s">
        <v>232</v>
      </c>
      <c r="K431" t="s">
        <v>85</v>
      </c>
      <c r="L431" t="s">
        <v>86</v>
      </c>
      <c r="M431" s="2">
        <v>2.6846149923644504</v>
      </c>
      <c r="N431">
        <v>1</v>
      </c>
      <c r="O431" t="s">
        <v>87</v>
      </c>
      <c r="P431" t="s">
        <v>418</v>
      </c>
      <c r="T431">
        <v>2.6846209999999999</v>
      </c>
    </row>
    <row r="432" spans="1:20">
      <c r="A432">
        <v>922</v>
      </c>
      <c r="B432" t="s">
        <v>1107</v>
      </c>
      <c r="C432" t="s">
        <v>15</v>
      </c>
      <c r="D432" t="s">
        <v>223</v>
      </c>
      <c r="E432" t="s">
        <v>17</v>
      </c>
      <c r="F432" t="s">
        <v>224</v>
      </c>
      <c r="G432" t="s">
        <v>225</v>
      </c>
      <c r="H432" t="s">
        <v>226</v>
      </c>
      <c r="I432" t="s">
        <v>227</v>
      </c>
      <c r="J432" t="s">
        <v>232</v>
      </c>
      <c r="K432" t="s">
        <v>85</v>
      </c>
      <c r="L432" t="s">
        <v>86</v>
      </c>
      <c r="M432" s="2">
        <v>3.2790103826176344</v>
      </c>
      <c r="N432">
        <v>1</v>
      </c>
      <c r="O432" t="s">
        <v>87</v>
      </c>
      <c r="P432" t="s">
        <v>418</v>
      </c>
      <c r="T432">
        <v>3.279013</v>
      </c>
    </row>
    <row r="433" spans="1:20">
      <c r="A433">
        <v>923</v>
      </c>
      <c r="B433" t="s">
        <v>1108</v>
      </c>
      <c r="C433" t="s">
        <v>15</v>
      </c>
      <c r="D433" t="s">
        <v>223</v>
      </c>
      <c r="E433" t="s">
        <v>17</v>
      </c>
      <c r="F433" t="s">
        <v>224</v>
      </c>
      <c r="G433" t="s">
        <v>225</v>
      </c>
      <c r="H433" t="s">
        <v>226</v>
      </c>
      <c r="I433" t="s">
        <v>227</v>
      </c>
      <c r="J433" t="s">
        <v>232</v>
      </c>
      <c r="K433" t="s">
        <v>85</v>
      </c>
      <c r="L433" t="s">
        <v>86</v>
      </c>
      <c r="M433" s="2">
        <v>2.2012768640377973</v>
      </c>
      <c r="N433">
        <v>1</v>
      </c>
      <c r="O433" t="s">
        <v>87</v>
      </c>
      <c r="P433" t="s">
        <v>418</v>
      </c>
      <c r="T433">
        <v>2.2012779999999998</v>
      </c>
    </row>
    <row r="434" spans="1:20">
      <c r="A434">
        <v>927</v>
      </c>
      <c r="B434" t="s">
        <v>1109</v>
      </c>
      <c r="C434" t="s">
        <v>15</v>
      </c>
      <c r="D434" t="s">
        <v>223</v>
      </c>
      <c r="E434" t="s">
        <v>17</v>
      </c>
      <c r="F434" t="s">
        <v>224</v>
      </c>
      <c r="G434" t="s">
        <v>225</v>
      </c>
      <c r="H434" t="s">
        <v>226</v>
      </c>
      <c r="I434" t="s">
        <v>227</v>
      </c>
      <c r="J434" t="s">
        <v>232</v>
      </c>
      <c r="K434" t="s">
        <v>85</v>
      </c>
      <c r="L434" t="s">
        <v>86</v>
      </c>
      <c r="M434" s="2">
        <v>20.359525835339003</v>
      </c>
      <c r="N434">
        <v>1</v>
      </c>
      <c r="O434" t="s">
        <v>87</v>
      </c>
      <c r="P434" t="s">
        <v>1110</v>
      </c>
      <c r="T434">
        <v>20.359546000000002</v>
      </c>
    </row>
    <row r="435" spans="1:20">
      <c r="A435">
        <v>928</v>
      </c>
      <c r="B435" t="s">
        <v>1111</v>
      </c>
      <c r="C435" t="s">
        <v>15</v>
      </c>
      <c r="D435" t="s">
        <v>223</v>
      </c>
      <c r="E435" t="s">
        <v>17</v>
      </c>
      <c r="F435" t="s">
        <v>224</v>
      </c>
      <c r="G435" t="s">
        <v>225</v>
      </c>
      <c r="H435" t="s">
        <v>226</v>
      </c>
      <c r="I435" t="s">
        <v>227</v>
      </c>
      <c r="J435" t="s">
        <v>232</v>
      </c>
      <c r="K435" t="s">
        <v>85</v>
      </c>
      <c r="L435" t="s">
        <v>86</v>
      </c>
      <c r="M435" s="2">
        <v>3.0004797000637531</v>
      </c>
      <c r="N435">
        <v>1</v>
      </c>
      <c r="O435" t="s">
        <v>87</v>
      </c>
      <c r="P435" t="s">
        <v>1110</v>
      </c>
      <c r="T435">
        <v>3.0004810000000002</v>
      </c>
    </row>
    <row r="436" spans="1:20">
      <c r="A436">
        <v>931</v>
      </c>
      <c r="B436" t="s">
        <v>1114</v>
      </c>
      <c r="C436" t="s">
        <v>15</v>
      </c>
      <c r="D436" t="s">
        <v>223</v>
      </c>
      <c r="E436" t="s">
        <v>17</v>
      </c>
      <c r="F436" t="s">
        <v>224</v>
      </c>
      <c r="G436" t="s">
        <v>225</v>
      </c>
      <c r="H436" t="s">
        <v>226</v>
      </c>
      <c r="I436" t="s">
        <v>227</v>
      </c>
      <c r="J436" t="s">
        <v>232</v>
      </c>
      <c r="K436" t="s">
        <v>85</v>
      </c>
      <c r="L436" t="s">
        <v>86</v>
      </c>
      <c r="M436" s="2">
        <v>17.136221187785097</v>
      </c>
      <c r="N436">
        <v>1</v>
      </c>
      <c r="O436" t="s">
        <v>87</v>
      </c>
      <c r="P436" t="s">
        <v>1110</v>
      </c>
      <c r="T436">
        <v>17.136254000000001</v>
      </c>
    </row>
    <row r="437" spans="1:20">
      <c r="A437">
        <v>932</v>
      </c>
      <c r="B437" t="s">
        <v>1115</v>
      </c>
      <c r="C437" t="s">
        <v>15</v>
      </c>
      <c r="D437" t="s">
        <v>223</v>
      </c>
      <c r="E437" t="s">
        <v>17</v>
      </c>
      <c r="F437" t="s">
        <v>224</v>
      </c>
      <c r="G437" t="s">
        <v>225</v>
      </c>
      <c r="H437" t="s">
        <v>226</v>
      </c>
      <c r="I437" t="s">
        <v>227</v>
      </c>
      <c r="J437" t="s">
        <v>232</v>
      </c>
      <c r="K437" t="s">
        <v>85</v>
      </c>
      <c r="L437" t="s">
        <v>86</v>
      </c>
      <c r="M437" s="2">
        <v>5.1771663679988933</v>
      </c>
      <c r="N437">
        <v>1</v>
      </c>
      <c r="O437" t="s">
        <v>87</v>
      </c>
      <c r="P437" t="s">
        <v>1110</v>
      </c>
      <c r="T437">
        <v>5.1771739999999999</v>
      </c>
    </row>
    <row r="438" spans="1:20">
      <c r="A438">
        <v>939</v>
      </c>
      <c r="B438" t="s">
        <v>1122</v>
      </c>
      <c r="C438" t="s">
        <v>15</v>
      </c>
      <c r="D438" t="s">
        <v>223</v>
      </c>
      <c r="E438" t="s">
        <v>17</v>
      </c>
      <c r="F438" t="s">
        <v>224</v>
      </c>
      <c r="G438" t="s">
        <v>225</v>
      </c>
      <c r="H438" t="s">
        <v>226</v>
      </c>
      <c r="I438" t="s">
        <v>227</v>
      </c>
      <c r="J438" t="s">
        <v>232</v>
      </c>
      <c r="K438" t="s">
        <v>85</v>
      </c>
      <c r="L438" t="s">
        <v>86</v>
      </c>
      <c r="M438" s="2">
        <v>16.892153796770828</v>
      </c>
      <c r="N438">
        <v>1</v>
      </c>
      <c r="O438" t="s">
        <v>87</v>
      </c>
      <c r="P438" t="s">
        <v>1123</v>
      </c>
      <c r="T438">
        <v>16.892194</v>
      </c>
    </row>
    <row r="439" spans="1:20">
      <c r="A439">
        <v>940</v>
      </c>
      <c r="B439" t="s">
        <v>1124</v>
      </c>
      <c r="C439" t="s">
        <v>15</v>
      </c>
      <c r="D439" t="s">
        <v>223</v>
      </c>
      <c r="E439" t="s">
        <v>17</v>
      </c>
      <c r="F439" t="s">
        <v>224</v>
      </c>
      <c r="G439" t="s">
        <v>225</v>
      </c>
      <c r="H439" t="s">
        <v>226</v>
      </c>
      <c r="I439" t="s">
        <v>227</v>
      </c>
      <c r="J439" t="s">
        <v>232</v>
      </c>
      <c r="K439" t="s">
        <v>85</v>
      </c>
      <c r="L439" t="s">
        <v>86</v>
      </c>
      <c r="M439" s="2">
        <v>10.8488890781989</v>
      </c>
      <c r="N439">
        <v>1</v>
      </c>
      <c r="O439" t="s">
        <v>87</v>
      </c>
      <c r="P439" t="s">
        <v>418</v>
      </c>
      <c r="T439">
        <v>10.848898</v>
      </c>
    </row>
    <row r="440" spans="1:20">
      <c r="A440">
        <v>941</v>
      </c>
      <c r="B440" t="s">
        <v>1125</v>
      </c>
      <c r="C440" t="s">
        <v>15</v>
      </c>
      <c r="D440" t="s">
        <v>223</v>
      </c>
      <c r="E440" t="s">
        <v>17</v>
      </c>
      <c r="F440" t="s">
        <v>224</v>
      </c>
      <c r="G440" t="s">
        <v>225</v>
      </c>
      <c r="H440" t="s">
        <v>226</v>
      </c>
      <c r="I440" t="s">
        <v>227</v>
      </c>
      <c r="J440" t="s">
        <v>232</v>
      </c>
      <c r="K440" t="s">
        <v>85</v>
      </c>
      <c r="L440" t="s">
        <v>86</v>
      </c>
      <c r="M440" s="2">
        <v>0.89177363511463204</v>
      </c>
      <c r="N440">
        <v>1</v>
      </c>
      <c r="O440" t="s">
        <v>87</v>
      </c>
      <c r="P440" t="s">
        <v>1123</v>
      </c>
      <c r="T440">
        <v>0.89177799999999996</v>
      </c>
    </row>
    <row r="441" spans="1:20">
      <c r="A441">
        <v>942</v>
      </c>
      <c r="B441" t="s">
        <v>1126</v>
      </c>
      <c r="C441" t="s">
        <v>15</v>
      </c>
      <c r="D441" t="s">
        <v>223</v>
      </c>
      <c r="E441" t="s">
        <v>17</v>
      </c>
      <c r="F441" t="s">
        <v>224</v>
      </c>
      <c r="G441" t="s">
        <v>225</v>
      </c>
      <c r="H441" t="s">
        <v>226</v>
      </c>
      <c r="I441" t="s">
        <v>227</v>
      </c>
      <c r="J441" t="s">
        <v>232</v>
      </c>
      <c r="K441" t="s">
        <v>85</v>
      </c>
      <c r="L441" t="s">
        <v>86</v>
      </c>
      <c r="M441" s="2">
        <v>17.842612296941333</v>
      </c>
      <c r="N441">
        <v>1</v>
      </c>
      <c r="O441" t="s">
        <v>87</v>
      </c>
      <c r="P441" t="s">
        <v>1123</v>
      </c>
      <c r="T441">
        <v>17.842603</v>
      </c>
    </row>
    <row r="442" spans="1:20">
      <c r="A442">
        <v>943</v>
      </c>
      <c r="B442" t="s">
        <v>1127</v>
      </c>
      <c r="C442" t="s">
        <v>15</v>
      </c>
      <c r="D442" t="s">
        <v>223</v>
      </c>
      <c r="E442" t="s">
        <v>17</v>
      </c>
      <c r="F442" t="s">
        <v>224</v>
      </c>
      <c r="G442" t="s">
        <v>225</v>
      </c>
      <c r="H442" t="s">
        <v>226</v>
      </c>
      <c r="I442" t="s">
        <v>227</v>
      </c>
      <c r="J442" t="s">
        <v>232</v>
      </c>
      <c r="K442" t="s">
        <v>85</v>
      </c>
      <c r="L442" t="s">
        <v>86</v>
      </c>
      <c r="M442" s="2">
        <v>1.1379646068803961</v>
      </c>
      <c r="N442">
        <v>1</v>
      </c>
      <c r="O442" t="s">
        <v>87</v>
      </c>
      <c r="P442" t="s">
        <v>1123</v>
      </c>
      <c r="T442">
        <v>1.137967</v>
      </c>
    </row>
    <row r="443" spans="1:20">
      <c r="A443">
        <v>944</v>
      </c>
      <c r="B443" t="s">
        <v>1128</v>
      </c>
      <c r="C443" t="s">
        <v>15</v>
      </c>
      <c r="D443" t="s">
        <v>223</v>
      </c>
      <c r="E443" t="s">
        <v>17</v>
      </c>
      <c r="F443" t="s">
        <v>224</v>
      </c>
      <c r="G443" t="s">
        <v>225</v>
      </c>
      <c r="H443" t="s">
        <v>226</v>
      </c>
      <c r="I443" t="s">
        <v>227</v>
      </c>
      <c r="J443" t="s">
        <v>232</v>
      </c>
      <c r="K443" t="s">
        <v>85</v>
      </c>
      <c r="L443" t="s">
        <v>86</v>
      </c>
      <c r="M443" s="2">
        <v>6.3182735691375536</v>
      </c>
      <c r="N443">
        <v>1</v>
      </c>
      <c r="O443" t="s">
        <v>87</v>
      </c>
      <c r="P443" t="s">
        <v>418</v>
      </c>
      <c r="T443">
        <v>6.3182809999999998</v>
      </c>
    </row>
    <row r="444" spans="1:20">
      <c r="A444">
        <v>945</v>
      </c>
      <c r="B444" t="s">
        <v>1129</v>
      </c>
      <c r="C444" t="s">
        <v>15</v>
      </c>
      <c r="D444" t="s">
        <v>223</v>
      </c>
      <c r="E444" t="s">
        <v>17</v>
      </c>
      <c r="F444" t="s">
        <v>224</v>
      </c>
      <c r="G444" t="s">
        <v>225</v>
      </c>
      <c r="H444" t="s">
        <v>226</v>
      </c>
      <c r="I444" t="s">
        <v>227</v>
      </c>
      <c r="J444" t="s">
        <v>232</v>
      </c>
      <c r="K444" t="s">
        <v>85</v>
      </c>
      <c r="L444" t="s">
        <v>86</v>
      </c>
      <c r="M444" s="2">
        <v>5.6952431074956884</v>
      </c>
      <c r="N444">
        <v>1</v>
      </c>
      <c r="O444" t="s">
        <v>87</v>
      </c>
      <c r="P444" t="s">
        <v>418</v>
      </c>
      <c r="T444">
        <v>5.6952499999999997</v>
      </c>
    </row>
    <row r="445" spans="1:20">
      <c r="A445">
        <v>1013</v>
      </c>
      <c r="B445" t="s">
        <v>223</v>
      </c>
      <c r="C445" t="s">
        <v>15</v>
      </c>
      <c r="D445" t="s">
        <v>223</v>
      </c>
      <c r="E445" t="s">
        <v>17</v>
      </c>
      <c r="F445" t="s">
        <v>224</v>
      </c>
      <c r="G445" t="s">
        <v>225</v>
      </c>
      <c r="H445" t="s">
        <v>226</v>
      </c>
      <c r="I445" t="s">
        <v>227</v>
      </c>
      <c r="J445" t="s">
        <v>232</v>
      </c>
      <c r="K445" t="s">
        <v>85</v>
      </c>
      <c r="L445" t="s">
        <v>86</v>
      </c>
      <c r="M445" s="2">
        <v>0.69261228606870506</v>
      </c>
      <c r="N445">
        <v>1</v>
      </c>
      <c r="O445" t="s">
        <v>87</v>
      </c>
      <c r="P445" t="s">
        <v>418</v>
      </c>
      <c r="T445" t="s">
        <v>26</v>
      </c>
    </row>
    <row r="446" spans="1:20">
      <c r="A446">
        <v>1028</v>
      </c>
      <c r="B446" t="s">
        <v>223</v>
      </c>
      <c r="C446" t="s">
        <v>15</v>
      </c>
      <c r="D446" t="s">
        <v>223</v>
      </c>
      <c r="E446" t="s">
        <v>17</v>
      </c>
      <c r="F446" t="s">
        <v>224</v>
      </c>
      <c r="G446" t="s">
        <v>225</v>
      </c>
      <c r="H446" t="s">
        <v>226</v>
      </c>
      <c r="I446" t="s">
        <v>227</v>
      </c>
      <c r="J446" t="s">
        <v>232</v>
      </c>
      <c r="K446" t="s">
        <v>85</v>
      </c>
      <c r="L446" t="s">
        <v>86</v>
      </c>
      <c r="M446" s="2">
        <v>0.27404488714707204</v>
      </c>
      <c r="N446">
        <v>1</v>
      </c>
      <c r="O446" t="s">
        <v>87</v>
      </c>
      <c r="P446" t="s">
        <v>418</v>
      </c>
      <c r="T446" t="s">
        <v>26</v>
      </c>
    </row>
    <row r="447" spans="1:20">
      <c r="A447">
        <v>236</v>
      </c>
      <c r="B447" t="s">
        <v>1135</v>
      </c>
      <c r="C447" t="s">
        <v>15</v>
      </c>
      <c r="D447" t="s">
        <v>223</v>
      </c>
      <c r="E447" t="s">
        <v>17</v>
      </c>
      <c r="F447" t="s">
        <v>224</v>
      </c>
      <c r="G447" t="s">
        <v>225</v>
      </c>
      <c r="H447" t="s">
        <v>226</v>
      </c>
      <c r="I447" t="s">
        <v>227</v>
      </c>
      <c r="J447" t="s">
        <v>232</v>
      </c>
      <c r="K447" t="s">
        <v>1136</v>
      </c>
      <c r="L447" t="s">
        <v>1060</v>
      </c>
      <c r="M447" s="2">
        <v>24.184383335722018</v>
      </c>
      <c r="N447">
        <v>1</v>
      </c>
      <c r="O447" t="s">
        <v>87</v>
      </c>
      <c r="P447" t="s">
        <v>349</v>
      </c>
      <c r="T447">
        <v>24.184405000000002</v>
      </c>
    </row>
    <row r="448" spans="1:20">
      <c r="A448">
        <v>241</v>
      </c>
      <c r="B448" t="s">
        <v>1137</v>
      </c>
      <c r="C448" t="s">
        <v>15</v>
      </c>
      <c r="D448" t="s">
        <v>223</v>
      </c>
      <c r="E448" t="s">
        <v>17</v>
      </c>
      <c r="F448" t="s">
        <v>224</v>
      </c>
      <c r="G448" t="s">
        <v>225</v>
      </c>
      <c r="H448" t="s">
        <v>226</v>
      </c>
      <c r="I448" t="s">
        <v>227</v>
      </c>
      <c r="J448" t="s">
        <v>232</v>
      </c>
      <c r="K448" t="s">
        <v>1136</v>
      </c>
      <c r="L448" t="s">
        <v>1060</v>
      </c>
      <c r="M448" s="2">
        <v>0.70127971192480087</v>
      </c>
      <c r="N448">
        <v>1</v>
      </c>
      <c r="O448" t="s">
        <v>87</v>
      </c>
      <c r="P448" t="s">
        <v>349</v>
      </c>
      <c r="T448">
        <v>0.70128000000000001</v>
      </c>
    </row>
    <row r="449" spans="1:20">
      <c r="A449">
        <v>244</v>
      </c>
      <c r="B449" t="s">
        <v>1138</v>
      </c>
      <c r="C449" t="s">
        <v>15</v>
      </c>
      <c r="D449" t="s">
        <v>223</v>
      </c>
      <c r="E449" t="s">
        <v>17</v>
      </c>
      <c r="F449" t="s">
        <v>224</v>
      </c>
      <c r="G449" t="s">
        <v>225</v>
      </c>
      <c r="H449" t="s">
        <v>226</v>
      </c>
      <c r="I449" t="s">
        <v>227</v>
      </c>
      <c r="J449" t="s">
        <v>232</v>
      </c>
      <c r="K449" t="s">
        <v>1136</v>
      </c>
      <c r="L449" t="s">
        <v>1060</v>
      </c>
      <c r="M449" s="2">
        <v>8.0726134180574558</v>
      </c>
      <c r="N449">
        <v>1</v>
      </c>
      <c r="O449" t="s">
        <v>87</v>
      </c>
      <c r="P449" t="s">
        <v>349</v>
      </c>
      <c r="T449">
        <v>8.0726180000000003</v>
      </c>
    </row>
    <row r="450" spans="1:20">
      <c r="A450">
        <v>245</v>
      </c>
      <c r="B450" t="s">
        <v>1139</v>
      </c>
      <c r="C450" t="s">
        <v>15</v>
      </c>
      <c r="D450" t="s">
        <v>223</v>
      </c>
      <c r="E450" t="s">
        <v>17</v>
      </c>
      <c r="F450" t="s">
        <v>224</v>
      </c>
      <c r="G450" t="s">
        <v>225</v>
      </c>
      <c r="H450" t="s">
        <v>226</v>
      </c>
      <c r="I450" t="s">
        <v>227</v>
      </c>
      <c r="J450" t="s">
        <v>232</v>
      </c>
      <c r="K450" t="s">
        <v>1136</v>
      </c>
      <c r="L450" t="s">
        <v>1060</v>
      </c>
      <c r="M450" s="2">
        <v>3.8206630857010122</v>
      </c>
      <c r="N450">
        <v>1</v>
      </c>
      <c r="O450" t="s">
        <v>87</v>
      </c>
      <c r="P450" t="s">
        <v>349</v>
      </c>
      <c r="T450">
        <v>3.8206669999999998</v>
      </c>
    </row>
    <row r="451" spans="1:20">
      <c r="A451">
        <v>254</v>
      </c>
      <c r="B451" t="s">
        <v>1140</v>
      </c>
      <c r="C451" t="s">
        <v>15</v>
      </c>
      <c r="D451" t="s">
        <v>223</v>
      </c>
      <c r="E451" t="s">
        <v>17</v>
      </c>
      <c r="F451" t="s">
        <v>224</v>
      </c>
      <c r="G451" t="s">
        <v>225</v>
      </c>
      <c r="H451" t="s">
        <v>226</v>
      </c>
      <c r="I451" t="s">
        <v>227</v>
      </c>
      <c r="J451" t="s">
        <v>232</v>
      </c>
      <c r="K451" t="s">
        <v>1136</v>
      </c>
      <c r="L451" t="s">
        <v>1060</v>
      </c>
      <c r="M451" s="2">
        <v>11.995209968963591</v>
      </c>
      <c r="N451">
        <v>1</v>
      </c>
      <c r="O451" t="s">
        <v>87</v>
      </c>
      <c r="P451" t="s">
        <v>349</v>
      </c>
      <c r="T451">
        <v>12.548260000000001</v>
      </c>
    </row>
    <row r="452" spans="1:20">
      <c r="A452">
        <v>256</v>
      </c>
      <c r="B452" t="s">
        <v>1141</v>
      </c>
      <c r="C452" t="s">
        <v>15</v>
      </c>
      <c r="D452" t="s">
        <v>223</v>
      </c>
      <c r="E452" t="s">
        <v>17</v>
      </c>
      <c r="F452" t="s">
        <v>224</v>
      </c>
      <c r="G452" t="s">
        <v>225</v>
      </c>
      <c r="H452" t="s">
        <v>226</v>
      </c>
      <c r="I452" t="s">
        <v>227</v>
      </c>
      <c r="J452" t="s">
        <v>232</v>
      </c>
      <c r="K452" t="s">
        <v>1136</v>
      </c>
      <c r="L452" t="s">
        <v>1060</v>
      </c>
      <c r="M452" s="2">
        <v>20.161268700671631</v>
      </c>
      <c r="N452">
        <v>1</v>
      </c>
      <c r="O452" t="s">
        <v>87</v>
      </c>
      <c r="P452" t="s">
        <v>349</v>
      </c>
      <c r="T452">
        <v>8.4032809999999998</v>
      </c>
    </row>
    <row r="453" spans="1:20">
      <c r="A453">
        <v>257</v>
      </c>
      <c r="B453" t="s">
        <v>1142</v>
      </c>
      <c r="C453" t="s">
        <v>15</v>
      </c>
      <c r="D453" t="s">
        <v>223</v>
      </c>
      <c r="E453" t="s">
        <v>17</v>
      </c>
      <c r="F453" t="s">
        <v>224</v>
      </c>
      <c r="G453" t="s">
        <v>225</v>
      </c>
      <c r="H453" t="s">
        <v>226</v>
      </c>
      <c r="I453" t="s">
        <v>227</v>
      </c>
      <c r="J453" t="s">
        <v>232</v>
      </c>
      <c r="K453" t="s">
        <v>1136</v>
      </c>
      <c r="L453" t="s">
        <v>1060</v>
      </c>
      <c r="M453" s="2">
        <v>10.332052741631783</v>
      </c>
      <c r="N453">
        <v>1</v>
      </c>
      <c r="O453" t="s">
        <v>87</v>
      </c>
      <c r="P453" t="s">
        <v>349</v>
      </c>
      <c r="T453">
        <v>11.734093</v>
      </c>
    </row>
    <row r="454" spans="1:20">
      <c r="A454">
        <v>261</v>
      </c>
      <c r="B454" t="s">
        <v>1143</v>
      </c>
      <c r="C454" t="s">
        <v>15</v>
      </c>
      <c r="D454" t="s">
        <v>223</v>
      </c>
      <c r="E454" t="s">
        <v>17</v>
      </c>
      <c r="F454" t="s">
        <v>224</v>
      </c>
      <c r="G454" t="s">
        <v>225</v>
      </c>
      <c r="H454" t="s">
        <v>226</v>
      </c>
      <c r="I454" t="s">
        <v>227</v>
      </c>
      <c r="J454" t="s">
        <v>232</v>
      </c>
      <c r="K454" t="s">
        <v>1136</v>
      </c>
      <c r="L454" t="s">
        <v>1060</v>
      </c>
      <c r="M454" s="2">
        <v>4.6513607545109039</v>
      </c>
      <c r="N454">
        <v>1</v>
      </c>
      <c r="O454" t="s">
        <v>87</v>
      </c>
      <c r="P454" t="s">
        <v>349</v>
      </c>
      <c r="T454">
        <v>4.6513640000000001</v>
      </c>
    </row>
    <row r="455" spans="1:20">
      <c r="A455">
        <v>262</v>
      </c>
      <c r="B455" t="s">
        <v>1144</v>
      </c>
      <c r="C455" t="s">
        <v>15</v>
      </c>
      <c r="D455" t="s">
        <v>223</v>
      </c>
      <c r="E455" t="s">
        <v>17</v>
      </c>
      <c r="F455" t="s">
        <v>224</v>
      </c>
      <c r="G455" t="s">
        <v>225</v>
      </c>
      <c r="H455" t="s">
        <v>226</v>
      </c>
      <c r="I455" t="s">
        <v>227</v>
      </c>
      <c r="J455" t="s">
        <v>232</v>
      </c>
      <c r="K455" t="s">
        <v>1136</v>
      </c>
      <c r="L455" t="s">
        <v>1060</v>
      </c>
      <c r="M455" s="2">
        <v>5.5369828889558823</v>
      </c>
      <c r="N455">
        <v>1</v>
      </c>
      <c r="O455" t="s">
        <v>87</v>
      </c>
      <c r="P455" t="s">
        <v>349</v>
      </c>
      <c r="T455">
        <v>5.5369820000000001</v>
      </c>
    </row>
    <row r="456" spans="1:20">
      <c r="A456">
        <v>263</v>
      </c>
      <c r="B456" t="s">
        <v>1145</v>
      </c>
      <c r="C456" t="s">
        <v>15</v>
      </c>
      <c r="D456" t="s">
        <v>223</v>
      </c>
      <c r="E456" t="s">
        <v>17</v>
      </c>
      <c r="F456" t="s">
        <v>224</v>
      </c>
      <c r="G456" t="s">
        <v>225</v>
      </c>
      <c r="H456" t="s">
        <v>226</v>
      </c>
      <c r="I456" t="s">
        <v>227</v>
      </c>
      <c r="J456" t="s">
        <v>232</v>
      </c>
      <c r="K456" t="s">
        <v>1136</v>
      </c>
      <c r="L456" t="s">
        <v>1060</v>
      </c>
      <c r="M456" s="2">
        <v>9.9708917595370234</v>
      </c>
      <c r="N456">
        <v>1</v>
      </c>
      <c r="O456" t="s">
        <v>87</v>
      </c>
      <c r="P456" t="s">
        <v>349</v>
      </c>
      <c r="T456">
        <v>9.9709000000000003</v>
      </c>
    </row>
    <row r="457" spans="1:20">
      <c r="A457">
        <v>265</v>
      </c>
      <c r="B457" t="s">
        <v>1146</v>
      </c>
      <c r="C457" t="s">
        <v>15</v>
      </c>
      <c r="D457" t="s">
        <v>223</v>
      </c>
      <c r="E457" t="s">
        <v>17</v>
      </c>
      <c r="F457" t="s">
        <v>224</v>
      </c>
      <c r="G457" t="s">
        <v>225</v>
      </c>
      <c r="H457" t="s">
        <v>226</v>
      </c>
      <c r="I457" t="s">
        <v>227</v>
      </c>
      <c r="J457" t="s">
        <v>232</v>
      </c>
      <c r="K457" t="s">
        <v>1136</v>
      </c>
      <c r="L457" t="s">
        <v>1060</v>
      </c>
      <c r="M457" s="2">
        <v>11.051513755356005</v>
      </c>
      <c r="N457">
        <v>1</v>
      </c>
      <c r="O457" t="s">
        <v>87</v>
      </c>
      <c r="P457" t="s">
        <v>418</v>
      </c>
      <c r="T457">
        <v>11.051524000000001</v>
      </c>
    </row>
    <row r="458" spans="1:20">
      <c r="A458">
        <v>370</v>
      </c>
      <c r="B458" t="s">
        <v>1147</v>
      </c>
      <c r="C458" t="s">
        <v>15</v>
      </c>
      <c r="D458" t="s">
        <v>223</v>
      </c>
      <c r="E458" t="s">
        <v>17</v>
      </c>
      <c r="F458" t="s">
        <v>224</v>
      </c>
      <c r="G458" t="s">
        <v>225</v>
      </c>
      <c r="H458" t="s">
        <v>226</v>
      </c>
      <c r="I458" t="s">
        <v>227</v>
      </c>
      <c r="J458" t="s">
        <v>232</v>
      </c>
      <c r="K458" t="s">
        <v>1136</v>
      </c>
      <c r="L458" t="s">
        <v>1060</v>
      </c>
      <c r="M458" s="2">
        <v>7.5359156728920684</v>
      </c>
      <c r="N458">
        <v>1</v>
      </c>
      <c r="O458" t="s">
        <v>87</v>
      </c>
      <c r="P458" t="s">
        <v>418</v>
      </c>
      <c r="T458">
        <v>7.5359280000000002</v>
      </c>
    </row>
    <row r="459" spans="1:20">
      <c r="A459">
        <v>383</v>
      </c>
      <c r="B459" t="s">
        <v>1150</v>
      </c>
      <c r="C459" t="s">
        <v>15</v>
      </c>
      <c r="D459" t="s">
        <v>223</v>
      </c>
      <c r="E459" t="s">
        <v>17</v>
      </c>
      <c r="F459" t="s">
        <v>224</v>
      </c>
      <c r="G459" t="s">
        <v>225</v>
      </c>
      <c r="H459" t="s">
        <v>226</v>
      </c>
      <c r="I459" t="s">
        <v>227</v>
      </c>
      <c r="J459" t="s">
        <v>232</v>
      </c>
      <c r="K459" t="s">
        <v>1136</v>
      </c>
      <c r="L459" t="s">
        <v>1060</v>
      </c>
      <c r="M459" s="2">
        <v>1.8479758464587357</v>
      </c>
      <c r="N459">
        <v>1</v>
      </c>
      <c r="O459" t="s">
        <v>87</v>
      </c>
      <c r="P459" t="s">
        <v>1151</v>
      </c>
      <c r="T459">
        <v>1.8479779999999999</v>
      </c>
    </row>
    <row r="460" spans="1:20">
      <c r="A460">
        <v>389</v>
      </c>
      <c r="B460" t="s">
        <v>1155</v>
      </c>
      <c r="C460" t="s">
        <v>15</v>
      </c>
      <c r="D460" t="s">
        <v>223</v>
      </c>
      <c r="E460" t="s">
        <v>17</v>
      </c>
      <c r="F460" t="s">
        <v>224</v>
      </c>
      <c r="G460" t="s">
        <v>225</v>
      </c>
      <c r="H460" t="s">
        <v>226</v>
      </c>
      <c r="I460" t="s">
        <v>227</v>
      </c>
      <c r="J460" t="s">
        <v>232</v>
      </c>
      <c r="K460" t="s">
        <v>1136</v>
      </c>
      <c r="L460" t="s">
        <v>1060</v>
      </c>
      <c r="M460" s="2">
        <v>1.1605755869983148</v>
      </c>
      <c r="N460">
        <v>1</v>
      </c>
      <c r="O460" t="s">
        <v>87</v>
      </c>
      <c r="P460" t="s">
        <v>349</v>
      </c>
      <c r="T460">
        <v>1.160577</v>
      </c>
    </row>
    <row r="461" spans="1:20">
      <c r="A461">
        <v>393</v>
      </c>
      <c r="B461" t="s">
        <v>1156</v>
      </c>
      <c r="C461" t="s">
        <v>15</v>
      </c>
      <c r="D461" t="s">
        <v>223</v>
      </c>
      <c r="E461" t="s">
        <v>17</v>
      </c>
      <c r="F461" t="s">
        <v>224</v>
      </c>
      <c r="G461" t="s">
        <v>225</v>
      </c>
      <c r="H461" t="s">
        <v>226</v>
      </c>
      <c r="I461" t="s">
        <v>227</v>
      </c>
      <c r="J461" t="s">
        <v>232</v>
      </c>
      <c r="K461" t="s">
        <v>1136</v>
      </c>
      <c r="L461" t="s">
        <v>1060</v>
      </c>
      <c r="M461" s="2">
        <v>5.3179482962099005</v>
      </c>
      <c r="N461">
        <v>1</v>
      </c>
      <c r="O461" t="s">
        <v>87</v>
      </c>
      <c r="P461" t="s">
        <v>349</v>
      </c>
      <c r="T461">
        <v>5.3179470000000002</v>
      </c>
    </row>
    <row r="462" spans="1:20">
      <c r="A462">
        <v>396</v>
      </c>
      <c r="B462" t="s">
        <v>1157</v>
      </c>
      <c r="C462" t="s">
        <v>15</v>
      </c>
      <c r="D462" t="s">
        <v>223</v>
      </c>
      <c r="E462" t="s">
        <v>17</v>
      </c>
      <c r="F462" t="s">
        <v>224</v>
      </c>
      <c r="G462" t="s">
        <v>225</v>
      </c>
      <c r="H462" t="s">
        <v>226</v>
      </c>
      <c r="I462" t="s">
        <v>227</v>
      </c>
      <c r="J462" t="s">
        <v>232</v>
      </c>
      <c r="K462" t="s">
        <v>1136</v>
      </c>
      <c r="L462" t="s">
        <v>1060</v>
      </c>
      <c r="M462" s="2">
        <v>10.142742925379181</v>
      </c>
      <c r="N462">
        <v>1</v>
      </c>
      <c r="O462" t="s">
        <v>87</v>
      </c>
      <c r="P462" t="s">
        <v>349</v>
      </c>
      <c r="T462">
        <v>10.142745</v>
      </c>
    </row>
    <row r="463" spans="1:20">
      <c r="A463">
        <v>405</v>
      </c>
      <c r="B463" t="s">
        <v>1160</v>
      </c>
      <c r="C463" t="s">
        <v>15</v>
      </c>
      <c r="D463" t="s">
        <v>223</v>
      </c>
      <c r="E463" t="s">
        <v>17</v>
      </c>
      <c r="F463" t="s">
        <v>224</v>
      </c>
      <c r="G463" t="s">
        <v>225</v>
      </c>
      <c r="H463" t="s">
        <v>226</v>
      </c>
      <c r="I463" t="s">
        <v>227</v>
      </c>
      <c r="J463" t="s">
        <v>232</v>
      </c>
      <c r="K463" t="s">
        <v>1136</v>
      </c>
      <c r="L463" t="s">
        <v>1060</v>
      </c>
      <c r="M463" s="2">
        <v>7.3734249899922411</v>
      </c>
      <c r="N463">
        <v>1</v>
      </c>
      <c r="O463" t="s">
        <v>87</v>
      </c>
      <c r="P463" t="s">
        <v>349</v>
      </c>
      <c r="T463">
        <v>7.3734310000000001</v>
      </c>
    </row>
    <row r="464" spans="1:20">
      <c r="A464">
        <v>408</v>
      </c>
      <c r="B464" t="s">
        <v>1161</v>
      </c>
      <c r="C464" t="s">
        <v>15</v>
      </c>
      <c r="D464" t="s">
        <v>223</v>
      </c>
      <c r="E464" t="s">
        <v>17</v>
      </c>
      <c r="F464" t="s">
        <v>224</v>
      </c>
      <c r="G464" t="s">
        <v>225</v>
      </c>
      <c r="H464" t="s">
        <v>226</v>
      </c>
      <c r="I464" t="s">
        <v>227</v>
      </c>
      <c r="J464" t="s">
        <v>232</v>
      </c>
      <c r="K464" t="s">
        <v>1136</v>
      </c>
      <c r="L464" t="s">
        <v>1060</v>
      </c>
      <c r="M464" s="2">
        <v>0.43293614258956326</v>
      </c>
      <c r="N464">
        <v>1</v>
      </c>
      <c r="O464" t="s">
        <v>87</v>
      </c>
      <c r="P464" t="s">
        <v>349</v>
      </c>
      <c r="T464">
        <v>0.43293700000000002</v>
      </c>
    </row>
    <row r="465" spans="1:20">
      <c r="A465">
        <v>409</v>
      </c>
      <c r="B465" t="s">
        <v>1162</v>
      </c>
      <c r="C465" t="s">
        <v>15</v>
      </c>
      <c r="D465" t="s">
        <v>223</v>
      </c>
      <c r="E465" t="s">
        <v>17</v>
      </c>
      <c r="F465" t="s">
        <v>224</v>
      </c>
      <c r="G465" t="s">
        <v>225</v>
      </c>
      <c r="H465" t="s">
        <v>226</v>
      </c>
      <c r="I465" t="s">
        <v>227</v>
      </c>
      <c r="J465" t="s">
        <v>232</v>
      </c>
      <c r="K465" t="s">
        <v>1136</v>
      </c>
      <c r="L465" t="s">
        <v>1060</v>
      </c>
      <c r="M465" s="2">
        <v>15.348304037451259</v>
      </c>
      <c r="N465">
        <v>1</v>
      </c>
      <c r="O465" t="s">
        <v>87</v>
      </c>
      <c r="P465" t="s">
        <v>349</v>
      </c>
      <c r="T465">
        <v>15.348305</v>
      </c>
    </row>
    <row r="466" spans="1:20">
      <c r="A466">
        <v>416</v>
      </c>
      <c r="B466" t="s">
        <v>1163</v>
      </c>
      <c r="C466" t="s">
        <v>15</v>
      </c>
      <c r="D466" t="s">
        <v>223</v>
      </c>
      <c r="E466" t="s">
        <v>17</v>
      </c>
      <c r="F466" t="s">
        <v>224</v>
      </c>
      <c r="G466" t="s">
        <v>225</v>
      </c>
      <c r="H466" t="s">
        <v>226</v>
      </c>
      <c r="I466" t="s">
        <v>227</v>
      </c>
      <c r="J466" t="s">
        <v>232</v>
      </c>
      <c r="K466" t="s">
        <v>1136</v>
      </c>
      <c r="L466" t="s">
        <v>1060</v>
      </c>
      <c r="M466" s="2">
        <v>7.7986088048511677</v>
      </c>
      <c r="N466">
        <v>1</v>
      </c>
      <c r="O466" t="s">
        <v>87</v>
      </c>
      <c r="P466" t="s">
        <v>349</v>
      </c>
      <c r="T466">
        <v>7.7986149999999999</v>
      </c>
    </row>
    <row r="467" spans="1:20">
      <c r="A467">
        <v>430</v>
      </c>
      <c r="B467" t="s">
        <v>1165</v>
      </c>
      <c r="C467" t="s">
        <v>15</v>
      </c>
      <c r="D467" t="s">
        <v>223</v>
      </c>
      <c r="E467" t="s">
        <v>17</v>
      </c>
      <c r="F467" t="s">
        <v>224</v>
      </c>
      <c r="G467" t="s">
        <v>225</v>
      </c>
      <c r="H467" t="s">
        <v>226</v>
      </c>
      <c r="I467" t="s">
        <v>227</v>
      </c>
      <c r="J467" t="s">
        <v>232</v>
      </c>
      <c r="K467" t="s">
        <v>1136</v>
      </c>
      <c r="L467" t="s">
        <v>1060</v>
      </c>
      <c r="M467" s="2">
        <v>2.1521591456091884</v>
      </c>
      <c r="N467">
        <v>1</v>
      </c>
      <c r="O467" t="s">
        <v>87</v>
      </c>
      <c r="P467" t="s">
        <v>349</v>
      </c>
      <c r="T467">
        <v>2.152161</v>
      </c>
    </row>
    <row r="468" spans="1:20">
      <c r="A468">
        <v>1055</v>
      </c>
      <c r="B468" t="s">
        <v>489</v>
      </c>
      <c r="C468" t="s">
        <v>15</v>
      </c>
      <c r="D468" t="s">
        <v>223</v>
      </c>
      <c r="E468" t="s">
        <v>17</v>
      </c>
      <c r="F468" t="s">
        <v>224</v>
      </c>
      <c r="G468" t="s">
        <v>225</v>
      </c>
      <c r="H468" t="s">
        <v>226</v>
      </c>
      <c r="I468" t="s">
        <v>227</v>
      </c>
      <c r="J468" t="s">
        <v>232</v>
      </c>
      <c r="K468" t="s">
        <v>1136</v>
      </c>
      <c r="L468" t="s">
        <v>1060</v>
      </c>
      <c r="M468" s="2">
        <v>7.2849041859614614</v>
      </c>
      <c r="N468">
        <v>1</v>
      </c>
      <c r="O468" t="s">
        <v>87</v>
      </c>
      <c r="P468" t="s">
        <v>349</v>
      </c>
      <c r="T468">
        <v>19.410515</v>
      </c>
    </row>
    <row r="469" spans="1:20">
      <c r="A469">
        <v>284</v>
      </c>
      <c r="B469" t="s">
        <v>1283</v>
      </c>
      <c r="C469" t="s">
        <v>15</v>
      </c>
      <c r="D469" t="s">
        <v>223</v>
      </c>
      <c r="E469" t="s">
        <v>17</v>
      </c>
      <c r="F469" t="s">
        <v>224</v>
      </c>
      <c r="G469" t="s">
        <v>225</v>
      </c>
      <c r="H469" t="s">
        <v>226</v>
      </c>
      <c r="I469" t="s">
        <v>227</v>
      </c>
      <c r="J469" t="s">
        <v>232</v>
      </c>
      <c r="K469" t="s">
        <v>1277</v>
      </c>
      <c r="L469" t="s">
        <v>1278</v>
      </c>
      <c r="M469" s="2">
        <v>15.060105536638282</v>
      </c>
      <c r="N469">
        <v>1</v>
      </c>
      <c r="O469" t="s">
        <v>87</v>
      </c>
      <c r="P469" t="s">
        <v>349</v>
      </c>
      <c r="T469">
        <v>15.060110999999999</v>
      </c>
    </row>
    <row r="470" spans="1:20">
      <c r="A470">
        <v>285</v>
      </c>
      <c r="B470" t="s">
        <v>1284</v>
      </c>
      <c r="C470" t="s">
        <v>15</v>
      </c>
      <c r="D470" t="s">
        <v>223</v>
      </c>
      <c r="E470" t="s">
        <v>17</v>
      </c>
      <c r="F470" t="s">
        <v>224</v>
      </c>
      <c r="G470" t="s">
        <v>225</v>
      </c>
      <c r="H470" t="s">
        <v>226</v>
      </c>
      <c r="I470" t="s">
        <v>227</v>
      </c>
      <c r="J470" t="s">
        <v>232</v>
      </c>
      <c r="K470" t="s">
        <v>1277</v>
      </c>
      <c r="L470" t="s">
        <v>1278</v>
      </c>
      <c r="M470" s="2">
        <v>12.994945823922745</v>
      </c>
      <c r="N470">
        <v>1</v>
      </c>
      <c r="O470" t="s">
        <v>87</v>
      </c>
      <c r="P470" t="s">
        <v>349</v>
      </c>
      <c r="T470">
        <v>12.994963</v>
      </c>
    </row>
    <row r="471" spans="1:20">
      <c r="A471">
        <v>308</v>
      </c>
      <c r="B471" t="s">
        <v>969</v>
      </c>
      <c r="C471" t="s">
        <v>15</v>
      </c>
      <c r="D471" t="s">
        <v>223</v>
      </c>
      <c r="E471" t="s">
        <v>17</v>
      </c>
      <c r="F471" t="s">
        <v>224</v>
      </c>
      <c r="G471" t="s">
        <v>225</v>
      </c>
      <c r="H471" t="s">
        <v>226</v>
      </c>
      <c r="I471" t="s">
        <v>227</v>
      </c>
      <c r="J471" t="s">
        <v>232</v>
      </c>
      <c r="K471" t="s">
        <v>1277</v>
      </c>
      <c r="L471" t="s">
        <v>1278</v>
      </c>
      <c r="M471" s="2">
        <v>12.910262968326059</v>
      </c>
      <c r="N471">
        <v>1</v>
      </c>
      <c r="O471" t="s">
        <v>87</v>
      </c>
      <c r="P471" t="s">
        <v>503</v>
      </c>
      <c r="T471">
        <v>17.743020000000001</v>
      </c>
    </row>
    <row r="472" spans="1:20">
      <c r="A472">
        <v>309</v>
      </c>
      <c r="B472" t="s">
        <v>1285</v>
      </c>
      <c r="C472" t="s">
        <v>15</v>
      </c>
      <c r="D472" t="s">
        <v>223</v>
      </c>
      <c r="E472" t="s">
        <v>17</v>
      </c>
      <c r="F472" t="s">
        <v>224</v>
      </c>
      <c r="G472" t="s">
        <v>225</v>
      </c>
      <c r="H472" t="s">
        <v>226</v>
      </c>
      <c r="I472" t="s">
        <v>227</v>
      </c>
      <c r="J472" t="s">
        <v>232</v>
      </c>
      <c r="K472" t="s">
        <v>1277</v>
      </c>
      <c r="L472" t="s">
        <v>1278</v>
      </c>
      <c r="M472" s="2">
        <v>17.628621666180692</v>
      </c>
      <c r="N472">
        <v>1</v>
      </c>
      <c r="O472" t="s">
        <v>87</v>
      </c>
      <c r="P472" t="s">
        <v>503</v>
      </c>
      <c r="T472">
        <v>26.180295999999998</v>
      </c>
    </row>
    <row r="473" spans="1:20">
      <c r="A473">
        <v>95</v>
      </c>
      <c r="B473" t="s">
        <v>1330</v>
      </c>
      <c r="C473" t="s">
        <v>15</v>
      </c>
      <c r="D473" t="s">
        <v>223</v>
      </c>
      <c r="E473" t="s">
        <v>17</v>
      </c>
      <c r="F473" t="s">
        <v>224</v>
      </c>
      <c r="G473" t="s">
        <v>225</v>
      </c>
      <c r="H473" t="s">
        <v>226</v>
      </c>
      <c r="I473" t="s">
        <v>227</v>
      </c>
      <c r="J473" t="s">
        <v>232</v>
      </c>
      <c r="K473" t="s">
        <v>1311</v>
      </c>
      <c r="L473" t="s">
        <v>1328</v>
      </c>
      <c r="M473" s="2">
        <v>2.8681492811710806E-2</v>
      </c>
      <c r="N473">
        <v>1</v>
      </c>
      <c r="O473" t="s">
        <v>87</v>
      </c>
      <c r="P473" t="s">
        <v>349</v>
      </c>
      <c r="T473">
        <v>2.8681999999999999E-2</v>
      </c>
    </row>
    <row r="474" spans="1:20">
      <c r="A474">
        <v>97</v>
      </c>
      <c r="B474" t="s">
        <v>1331</v>
      </c>
      <c r="C474" t="s">
        <v>15</v>
      </c>
      <c r="D474" t="s">
        <v>223</v>
      </c>
      <c r="E474" t="s">
        <v>17</v>
      </c>
      <c r="F474" t="s">
        <v>224</v>
      </c>
      <c r="G474" t="s">
        <v>225</v>
      </c>
      <c r="H474" t="s">
        <v>226</v>
      </c>
      <c r="I474" t="s">
        <v>227</v>
      </c>
      <c r="J474" t="s">
        <v>232</v>
      </c>
      <c r="K474" t="s">
        <v>1311</v>
      </c>
      <c r="L474" t="s">
        <v>1328</v>
      </c>
      <c r="M474" s="2">
        <v>8.7001443588362343E-2</v>
      </c>
      <c r="N474">
        <v>1</v>
      </c>
      <c r="O474" t="s">
        <v>87</v>
      </c>
      <c r="P474" t="s">
        <v>349</v>
      </c>
      <c r="Q474" s="2">
        <f>SUM(M408:M474)</f>
        <v>503.72434354759014</v>
      </c>
      <c r="T474">
        <v>8.7000999999999995E-2</v>
      </c>
    </row>
    <row r="475" spans="1:20">
      <c r="A475">
        <v>89</v>
      </c>
      <c r="B475" t="s">
        <v>348</v>
      </c>
      <c r="C475" t="s">
        <v>15</v>
      </c>
      <c r="D475" t="s">
        <v>223</v>
      </c>
      <c r="E475" t="s">
        <v>17</v>
      </c>
      <c r="F475" t="s">
        <v>224</v>
      </c>
      <c r="G475" t="s">
        <v>225</v>
      </c>
      <c r="H475" t="s">
        <v>226</v>
      </c>
      <c r="I475" t="s">
        <v>227</v>
      </c>
      <c r="J475" t="s">
        <v>232</v>
      </c>
      <c r="K475" t="s">
        <v>23</v>
      </c>
      <c r="L475" t="s">
        <v>24</v>
      </c>
      <c r="M475" s="2">
        <v>0.819259713456853</v>
      </c>
      <c r="N475">
        <v>4</v>
      </c>
      <c r="O475" t="s">
        <v>25</v>
      </c>
      <c r="P475" t="s">
        <v>349</v>
      </c>
      <c r="T475">
        <v>0.98609800000000003</v>
      </c>
    </row>
    <row r="476" spans="1:20">
      <c r="A476">
        <v>90</v>
      </c>
      <c r="B476" t="s">
        <v>350</v>
      </c>
      <c r="C476" t="s">
        <v>15</v>
      </c>
      <c r="D476" t="s">
        <v>223</v>
      </c>
      <c r="E476" t="s">
        <v>17</v>
      </c>
      <c r="F476" t="s">
        <v>224</v>
      </c>
      <c r="G476" t="s">
        <v>225</v>
      </c>
      <c r="H476" t="s">
        <v>226</v>
      </c>
      <c r="I476" t="s">
        <v>227</v>
      </c>
      <c r="J476" t="s">
        <v>232</v>
      </c>
      <c r="K476" t="s">
        <v>23</v>
      </c>
      <c r="L476" t="s">
        <v>24</v>
      </c>
      <c r="M476" s="2">
        <v>0.36451319096781204</v>
      </c>
      <c r="N476">
        <v>4</v>
      </c>
      <c r="O476" t="s">
        <v>25</v>
      </c>
      <c r="P476" t="s">
        <v>349</v>
      </c>
      <c r="T476">
        <v>0.36451299999999998</v>
      </c>
    </row>
    <row r="477" spans="1:20">
      <c r="A477">
        <v>107</v>
      </c>
      <c r="B477" t="s">
        <v>360</v>
      </c>
      <c r="C477" t="s">
        <v>15</v>
      </c>
      <c r="D477" t="s">
        <v>223</v>
      </c>
      <c r="E477" t="s">
        <v>17</v>
      </c>
      <c r="F477" t="s">
        <v>224</v>
      </c>
      <c r="G477" t="s">
        <v>225</v>
      </c>
      <c r="H477" t="s">
        <v>226</v>
      </c>
      <c r="I477" t="s">
        <v>227</v>
      </c>
      <c r="J477" t="s">
        <v>232</v>
      </c>
      <c r="K477" t="s">
        <v>23</v>
      </c>
      <c r="L477" t="s">
        <v>24</v>
      </c>
      <c r="M477" s="2">
        <v>6.6477194207360766</v>
      </c>
      <c r="N477">
        <v>4</v>
      </c>
      <c r="O477" t="s">
        <v>25</v>
      </c>
      <c r="P477" t="s">
        <v>349</v>
      </c>
      <c r="T477">
        <v>19.234680999999998</v>
      </c>
    </row>
    <row r="478" spans="1:20">
      <c r="A478">
        <v>121</v>
      </c>
      <c r="B478" t="s">
        <v>366</v>
      </c>
      <c r="C478" t="s">
        <v>15</v>
      </c>
      <c r="D478" t="s">
        <v>223</v>
      </c>
      <c r="E478" t="s">
        <v>17</v>
      </c>
      <c r="F478" t="s">
        <v>224</v>
      </c>
      <c r="G478" t="s">
        <v>225</v>
      </c>
      <c r="H478" t="s">
        <v>226</v>
      </c>
      <c r="I478" t="s">
        <v>227</v>
      </c>
      <c r="J478" t="s">
        <v>232</v>
      </c>
      <c r="K478" t="s">
        <v>23</v>
      </c>
      <c r="L478" t="s">
        <v>24</v>
      </c>
      <c r="M478" s="2">
        <v>9.328532850901686</v>
      </c>
      <c r="N478">
        <v>4</v>
      </c>
      <c r="O478" t="s">
        <v>25</v>
      </c>
      <c r="P478" t="s">
        <v>349</v>
      </c>
      <c r="T478">
        <v>5.2003320000000004</v>
      </c>
    </row>
    <row r="479" spans="1:20">
      <c r="A479">
        <v>122</v>
      </c>
      <c r="B479" t="s">
        <v>367</v>
      </c>
      <c r="C479" t="s">
        <v>15</v>
      </c>
      <c r="D479" t="s">
        <v>223</v>
      </c>
      <c r="E479" t="s">
        <v>17</v>
      </c>
      <c r="F479" t="s">
        <v>224</v>
      </c>
      <c r="G479" t="s">
        <v>225</v>
      </c>
      <c r="H479" t="s">
        <v>226</v>
      </c>
      <c r="I479" t="s">
        <v>227</v>
      </c>
      <c r="J479" t="s">
        <v>232</v>
      </c>
      <c r="K479" t="s">
        <v>23</v>
      </c>
      <c r="L479" t="s">
        <v>24</v>
      </c>
      <c r="M479" s="2">
        <v>0.15115522355604097</v>
      </c>
      <c r="N479">
        <v>4</v>
      </c>
      <c r="O479" t="s">
        <v>25</v>
      </c>
      <c r="P479" t="s">
        <v>349</v>
      </c>
      <c r="T479">
        <v>0.15115500000000001</v>
      </c>
    </row>
    <row r="480" spans="1:20">
      <c r="A480">
        <v>132</v>
      </c>
      <c r="B480" t="s">
        <v>372</v>
      </c>
      <c r="C480" t="s">
        <v>15</v>
      </c>
      <c r="D480" t="s">
        <v>223</v>
      </c>
      <c r="E480" t="s">
        <v>17</v>
      </c>
      <c r="F480" t="s">
        <v>224</v>
      </c>
      <c r="G480" t="s">
        <v>225</v>
      </c>
      <c r="H480" t="s">
        <v>226</v>
      </c>
      <c r="I480" t="s">
        <v>227</v>
      </c>
      <c r="J480" t="s">
        <v>232</v>
      </c>
      <c r="K480" t="s">
        <v>23</v>
      </c>
      <c r="L480" t="s">
        <v>24</v>
      </c>
      <c r="M480" s="2">
        <v>1.3452840046356929</v>
      </c>
      <c r="N480">
        <v>4</v>
      </c>
      <c r="O480" t="s">
        <v>25</v>
      </c>
      <c r="P480" t="s">
        <v>373</v>
      </c>
      <c r="T480">
        <v>3.6321289999999999</v>
      </c>
    </row>
    <row r="481" spans="1:20">
      <c r="A481">
        <v>134</v>
      </c>
      <c r="B481" t="s">
        <v>374</v>
      </c>
      <c r="C481" t="s">
        <v>15</v>
      </c>
      <c r="D481" t="s">
        <v>223</v>
      </c>
      <c r="E481" t="s">
        <v>17</v>
      </c>
      <c r="F481" t="s">
        <v>224</v>
      </c>
      <c r="G481" t="s">
        <v>225</v>
      </c>
      <c r="H481" t="s">
        <v>226</v>
      </c>
      <c r="I481" t="s">
        <v>227</v>
      </c>
      <c r="J481" t="s">
        <v>232</v>
      </c>
      <c r="K481" t="s">
        <v>23</v>
      </c>
      <c r="L481" t="s">
        <v>24</v>
      </c>
      <c r="M481" s="2">
        <v>6.8260309746321832</v>
      </c>
      <c r="N481">
        <v>4</v>
      </c>
      <c r="O481" t="s">
        <v>25</v>
      </c>
      <c r="P481" t="s">
        <v>373</v>
      </c>
      <c r="T481">
        <v>5.535158</v>
      </c>
    </row>
    <row r="482" spans="1:20">
      <c r="A482">
        <v>138</v>
      </c>
      <c r="B482" t="s">
        <v>375</v>
      </c>
      <c r="C482" t="s">
        <v>15</v>
      </c>
      <c r="D482" t="s">
        <v>223</v>
      </c>
      <c r="E482" t="s">
        <v>17</v>
      </c>
      <c r="F482" t="s">
        <v>224</v>
      </c>
      <c r="G482" t="s">
        <v>225</v>
      </c>
      <c r="H482" t="s">
        <v>226</v>
      </c>
      <c r="I482" t="s">
        <v>227</v>
      </c>
      <c r="J482" t="s">
        <v>232</v>
      </c>
      <c r="K482" t="s">
        <v>23</v>
      </c>
      <c r="L482" t="s">
        <v>24</v>
      </c>
      <c r="M482" s="2">
        <v>0.44621561259840964</v>
      </c>
      <c r="N482">
        <v>4</v>
      </c>
      <c r="O482" t="s">
        <v>25</v>
      </c>
      <c r="P482" t="s">
        <v>376</v>
      </c>
      <c r="T482">
        <v>0.446216</v>
      </c>
    </row>
    <row r="483" spans="1:20">
      <c r="A483">
        <v>144</v>
      </c>
      <c r="B483" t="s">
        <v>377</v>
      </c>
      <c r="C483" t="s">
        <v>15</v>
      </c>
      <c r="D483" t="s">
        <v>223</v>
      </c>
      <c r="E483" t="s">
        <v>17</v>
      </c>
      <c r="F483" t="s">
        <v>224</v>
      </c>
      <c r="G483" t="s">
        <v>225</v>
      </c>
      <c r="H483" t="s">
        <v>226</v>
      </c>
      <c r="I483" t="s">
        <v>227</v>
      </c>
      <c r="J483" t="s">
        <v>232</v>
      </c>
      <c r="K483" t="s">
        <v>23</v>
      </c>
      <c r="L483" t="s">
        <v>24</v>
      </c>
      <c r="M483" s="2">
        <v>0.27904231898311282</v>
      </c>
      <c r="N483">
        <v>4</v>
      </c>
      <c r="O483" t="s">
        <v>25</v>
      </c>
      <c r="P483" t="s">
        <v>376</v>
      </c>
      <c r="T483">
        <v>0.27904200000000001</v>
      </c>
    </row>
    <row r="484" spans="1:20">
      <c r="A484">
        <v>145</v>
      </c>
      <c r="B484" t="s">
        <v>378</v>
      </c>
      <c r="C484" t="s">
        <v>15</v>
      </c>
      <c r="D484" t="s">
        <v>223</v>
      </c>
      <c r="E484" t="s">
        <v>17</v>
      </c>
      <c r="F484" t="s">
        <v>224</v>
      </c>
      <c r="G484" t="s">
        <v>225</v>
      </c>
      <c r="H484" t="s">
        <v>226</v>
      </c>
      <c r="I484" t="s">
        <v>227</v>
      </c>
      <c r="J484" t="s">
        <v>232</v>
      </c>
      <c r="K484" t="s">
        <v>23</v>
      </c>
      <c r="L484" t="s">
        <v>24</v>
      </c>
      <c r="M484" s="2">
        <v>0.36028843770231733</v>
      </c>
      <c r="N484">
        <v>4</v>
      </c>
      <c r="O484" t="s">
        <v>25</v>
      </c>
      <c r="P484" t="s">
        <v>376</v>
      </c>
      <c r="T484">
        <v>0.36029</v>
      </c>
    </row>
    <row r="485" spans="1:20">
      <c r="A485">
        <v>150</v>
      </c>
      <c r="B485" t="s">
        <v>382</v>
      </c>
      <c r="C485" t="s">
        <v>15</v>
      </c>
      <c r="D485" t="s">
        <v>223</v>
      </c>
      <c r="E485" t="s">
        <v>17</v>
      </c>
      <c r="F485" t="s">
        <v>224</v>
      </c>
      <c r="G485" t="s">
        <v>225</v>
      </c>
      <c r="H485" t="s">
        <v>226</v>
      </c>
      <c r="I485" t="s">
        <v>227</v>
      </c>
      <c r="J485" t="s">
        <v>232</v>
      </c>
      <c r="K485" t="s">
        <v>23</v>
      </c>
      <c r="L485" t="s">
        <v>24</v>
      </c>
      <c r="M485" s="2">
        <v>0.21859003671982724</v>
      </c>
      <c r="N485">
        <v>4</v>
      </c>
      <c r="O485" t="s">
        <v>25</v>
      </c>
      <c r="P485" t="s">
        <v>376</v>
      </c>
      <c r="T485">
        <v>0.21858900000000001</v>
      </c>
    </row>
    <row r="486" spans="1:20">
      <c r="A486">
        <v>151</v>
      </c>
      <c r="B486" t="s">
        <v>383</v>
      </c>
      <c r="C486" t="s">
        <v>15</v>
      </c>
      <c r="D486" t="s">
        <v>223</v>
      </c>
      <c r="E486" t="s">
        <v>17</v>
      </c>
      <c r="F486" t="s">
        <v>224</v>
      </c>
      <c r="G486" t="s">
        <v>225</v>
      </c>
      <c r="H486" t="s">
        <v>226</v>
      </c>
      <c r="I486" t="s">
        <v>227</v>
      </c>
      <c r="J486" t="s">
        <v>232</v>
      </c>
      <c r="K486" t="s">
        <v>23</v>
      </c>
      <c r="L486" t="s">
        <v>24</v>
      </c>
      <c r="M486" s="2">
        <v>0.18433498984397778</v>
      </c>
      <c r="N486">
        <v>4</v>
      </c>
      <c r="O486" t="s">
        <v>25</v>
      </c>
      <c r="P486" t="s">
        <v>376</v>
      </c>
      <c r="T486">
        <v>0.184335</v>
      </c>
    </row>
    <row r="487" spans="1:20">
      <c r="A487">
        <v>152</v>
      </c>
      <c r="B487" t="s">
        <v>384</v>
      </c>
      <c r="C487" t="s">
        <v>15</v>
      </c>
      <c r="D487" t="s">
        <v>223</v>
      </c>
      <c r="E487" t="s">
        <v>17</v>
      </c>
      <c r="F487" t="s">
        <v>224</v>
      </c>
      <c r="G487" t="s">
        <v>225</v>
      </c>
      <c r="H487" t="s">
        <v>226</v>
      </c>
      <c r="I487" t="s">
        <v>227</v>
      </c>
      <c r="J487" t="s">
        <v>232</v>
      </c>
      <c r="K487" t="s">
        <v>23</v>
      </c>
      <c r="L487" t="s">
        <v>24</v>
      </c>
      <c r="M487" s="2">
        <v>0.14014899230514521</v>
      </c>
      <c r="N487">
        <v>4</v>
      </c>
      <c r="O487" t="s">
        <v>25</v>
      </c>
      <c r="P487" t="s">
        <v>376</v>
      </c>
      <c r="T487">
        <v>0.14015</v>
      </c>
    </row>
    <row r="488" spans="1:20">
      <c r="A488">
        <v>183</v>
      </c>
      <c r="B488" t="s">
        <v>406</v>
      </c>
      <c r="C488" t="s">
        <v>15</v>
      </c>
      <c r="D488" t="s">
        <v>223</v>
      </c>
      <c r="E488" t="s">
        <v>17</v>
      </c>
      <c r="F488" t="s">
        <v>224</v>
      </c>
      <c r="G488" t="s">
        <v>225</v>
      </c>
      <c r="H488" t="s">
        <v>226</v>
      </c>
      <c r="I488" t="s">
        <v>227</v>
      </c>
      <c r="J488" t="s">
        <v>232</v>
      </c>
      <c r="K488" t="s">
        <v>23</v>
      </c>
      <c r="L488" t="s">
        <v>24</v>
      </c>
      <c r="M488" s="2">
        <v>7.2286456529259722</v>
      </c>
      <c r="N488">
        <v>4</v>
      </c>
      <c r="O488" t="s">
        <v>25</v>
      </c>
      <c r="P488" t="s">
        <v>349</v>
      </c>
      <c r="T488">
        <v>7.2286549999999998</v>
      </c>
    </row>
    <row r="489" spans="1:20">
      <c r="A489">
        <v>197</v>
      </c>
      <c r="B489" t="s">
        <v>417</v>
      </c>
      <c r="C489" t="s">
        <v>15</v>
      </c>
      <c r="D489" t="s">
        <v>223</v>
      </c>
      <c r="E489" t="s">
        <v>17</v>
      </c>
      <c r="F489" t="s">
        <v>224</v>
      </c>
      <c r="G489" t="s">
        <v>225</v>
      </c>
      <c r="H489" t="s">
        <v>226</v>
      </c>
      <c r="I489" t="s">
        <v>227</v>
      </c>
      <c r="J489" t="s">
        <v>232</v>
      </c>
      <c r="K489" t="s">
        <v>23</v>
      </c>
      <c r="L489" t="s">
        <v>24</v>
      </c>
      <c r="M489" s="2">
        <v>0.94718227440534142</v>
      </c>
      <c r="N489">
        <v>4</v>
      </c>
      <c r="O489" t="s">
        <v>25</v>
      </c>
      <c r="P489" t="s">
        <v>418</v>
      </c>
      <c r="T489">
        <v>0.947183</v>
      </c>
    </row>
    <row r="490" spans="1:20">
      <c r="A490">
        <v>200</v>
      </c>
      <c r="B490" t="s">
        <v>422</v>
      </c>
      <c r="C490" t="s">
        <v>15</v>
      </c>
      <c r="D490" t="s">
        <v>223</v>
      </c>
      <c r="E490" t="s">
        <v>17</v>
      </c>
      <c r="F490" t="s">
        <v>224</v>
      </c>
      <c r="G490" t="s">
        <v>225</v>
      </c>
      <c r="H490" t="s">
        <v>226</v>
      </c>
      <c r="I490" t="s">
        <v>227</v>
      </c>
      <c r="J490" t="s">
        <v>232</v>
      </c>
      <c r="K490" t="s">
        <v>23</v>
      </c>
      <c r="L490" t="s">
        <v>24</v>
      </c>
      <c r="M490" s="2">
        <v>0.59194137874796759</v>
      </c>
      <c r="N490">
        <v>4</v>
      </c>
      <c r="O490" t="s">
        <v>25</v>
      </c>
      <c r="P490" t="s">
        <v>418</v>
      </c>
      <c r="T490">
        <v>0.59194400000000003</v>
      </c>
    </row>
    <row r="491" spans="1:20">
      <c r="A491">
        <v>225</v>
      </c>
      <c r="B491" t="s">
        <v>435</v>
      </c>
      <c r="C491" t="s">
        <v>15</v>
      </c>
      <c r="D491" t="s">
        <v>223</v>
      </c>
      <c r="E491" t="s">
        <v>17</v>
      </c>
      <c r="F491" t="s">
        <v>224</v>
      </c>
      <c r="G491" t="s">
        <v>225</v>
      </c>
      <c r="H491" t="s">
        <v>226</v>
      </c>
      <c r="I491" t="s">
        <v>227</v>
      </c>
      <c r="J491" t="s">
        <v>232</v>
      </c>
      <c r="K491" t="s">
        <v>23</v>
      </c>
      <c r="L491" t="s">
        <v>24</v>
      </c>
      <c r="M491" s="2">
        <v>0.86160077294494986</v>
      </c>
      <c r="N491">
        <v>4</v>
      </c>
      <c r="O491" t="s">
        <v>25</v>
      </c>
      <c r="P491" t="s">
        <v>349</v>
      </c>
      <c r="T491">
        <v>0.86160099999999995</v>
      </c>
    </row>
    <row r="492" spans="1:20">
      <c r="A492">
        <v>228</v>
      </c>
      <c r="B492" t="s">
        <v>440</v>
      </c>
      <c r="C492" t="s">
        <v>15</v>
      </c>
      <c r="D492" t="s">
        <v>223</v>
      </c>
      <c r="E492" t="s">
        <v>17</v>
      </c>
      <c r="F492" t="s">
        <v>224</v>
      </c>
      <c r="G492" t="s">
        <v>225</v>
      </c>
      <c r="H492" t="s">
        <v>226</v>
      </c>
      <c r="I492" t="s">
        <v>227</v>
      </c>
      <c r="J492" t="s">
        <v>232</v>
      </c>
      <c r="K492" t="s">
        <v>23</v>
      </c>
      <c r="L492" t="s">
        <v>24</v>
      </c>
      <c r="M492" s="2">
        <v>2.6318153049524815</v>
      </c>
      <c r="N492">
        <v>4</v>
      </c>
      <c r="O492" t="s">
        <v>25</v>
      </c>
      <c r="P492" t="s">
        <v>441</v>
      </c>
      <c r="T492">
        <v>2.631812</v>
      </c>
    </row>
    <row r="493" spans="1:20">
      <c r="A493">
        <v>231</v>
      </c>
      <c r="B493" t="s">
        <v>444</v>
      </c>
      <c r="C493" t="s">
        <v>15</v>
      </c>
      <c r="D493" t="s">
        <v>223</v>
      </c>
      <c r="E493" t="s">
        <v>17</v>
      </c>
      <c r="F493" t="s">
        <v>224</v>
      </c>
      <c r="G493" t="s">
        <v>225</v>
      </c>
      <c r="H493" t="s">
        <v>226</v>
      </c>
      <c r="I493" t="s">
        <v>227</v>
      </c>
      <c r="J493" t="s">
        <v>232</v>
      </c>
      <c r="K493" t="s">
        <v>23</v>
      </c>
      <c r="L493" t="s">
        <v>276</v>
      </c>
      <c r="M493" s="2">
        <v>4.2143993197194858</v>
      </c>
      <c r="N493">
        <v>4</v>
      </c>
      <c r="O493" t="s">
        <v>25</v>
      </c>
      <c r="P493" t="s">
        <v>441</v>
      </c>
      <c r="T493">
        <v>4.2144009999999996</v>
      </c>
    </row>
    <row r="494" spans="1:20">
      <c r="A494">
        <v>233</v>
      </c>
      <c r="B494" t="s">
        <v>447</v>
      </c>
      <c r="C494" t="s">
        <v>15</v>
      </c>
      <c r="D494" t="s">
        <v>223</v>
      </c>
      <c r="E494" t="s">
        <v>17</v>
      </c>
      <c r="F494" t="s">
        <v>224</v>
      </c>
      <c r="G494" t="s">
        <v>225</v>
      </c>
      <c r="H494" t="s">
        <v>226</v>
      </c>
      <c r="I494" t="s">
        <v>227</v>
      </c>
      <c r="J494" t="s">
        <v>232</v>
      </c>
      <c r="K494" t="s">
        <v>23</v>
      </c>
      <c r="L494" t="s">
        <v>276</v>
      </c>
      <c r="M494" s="2">
        <v>0.63393875103166408</v>
      </c>
      <c r="N494">
        <v>4</v>
      </c>
      <c r="O494" t="s">
        <v>25</v>
      </c>
      <c r="P494" t="s">
        <v>349</v>
      </c>
      <c r="T494">
        <v>0.63394300000000003</v>
      </c>
    </row>
    <row r="495" spans="1:20">
      <c r="A495">
        <v>234</v>
      </c>
      <c r="B495" t="s">
        <v>448</v>
      </c>
      <c r="C495" t="s">
        <v>15</v>
      </c>
      <c r="D495" t="s">
        <v>223</v>
      </c>
      <c r="E495" t="s">
        <v>17</v>
      </c>
      <c r="F495" t="s">
        <v>224</v>
      </c>
      <c r="G495" t="s">
        <v>225</v>
      </c>
      <c r="H495" t="s">
        <v>226</v>
      </c>
      <c r="I495" t="s">
        <v>227</v>
      </c>
      <c r="J495" t="s">
        <v>232</v>
      </c>
      <c r="K495" t="s">
        <v>23</v>
      </c>
      <c r="L495" t="s">
        <v>24</v>
      </c>
      <c r="M495" s="2">
        <v>13.918236875997687</v>
      </c>
      <c r="N495">
        <v>4</v>
      </c>
      <c r="O495" t="s">
        <v>25</v>
      </c>
      <c r="P495" t="s">
        <v>349</v>
      </c>
      <c r="T495">
        <v>13.918264000000001</v>
      </c>
    </row>
    <row r="496" spans="1:20">
      <c r="A496">
        <v>235</v>
      </c>
      <c r="B496" t="s">
        <v>449</v>
      </c>
      <c r="C496" t="s">
        <v>15</v>
      </c>
      <c r="D496" t="s">
        <v>223</v>
      </c>
      <c r="E496" t="s">
        <v>17</v>
      </c>
      <c r="F496" t="s">
        <v>224</v>
      </c>
      <c r="G496" t="s">
        <v>225</v>
      </c>
      <c r="H496" t="s">
        <v>226</v>
      </c>
      <c r="I496" t="s">
        <v>227</v>
      </c>
      <c r="J496" t="s">
        <v>232</v>
      </c>
      <c r="K496" t="s">
        <v>23</v>
      </c>
      <c r="L496" t="s">
        <v>24</v>
      </c>
      <c r="M496" s="2">
        <v>21.24886533979431</v>
      </c>
      <c r="N496">
        <v>4</v>
      </c>
      <c r="O496" t="s">
        <v>25</v>
      </c>
      <c r="P496" t="s">
        <v>349</v>
      </c>
      <c r="T496">
        <v>21.248891</v>
      </c>
    </row>
    <row r="497" spans="1:20">
      <c r="A497">
        <v>238</v>
      </c>
      <c r="B497" t="s">
        <v>451</v>
      </c>
      <c r="C497" t="s">
        <v>15</v>
      </c>
      <c r="D497" t="s">
        <v>223</v>
      </c>
      <c r="E497" t="s">
        <v>17</v>
      </c>
      <c r="F497" t="s">
        <v>224</v>
      </c>
      <c r="G497" t="s">
        <v>225</v>
      </c>
      <c r="H497" t="s">
        <v>226</v>
      </c>
      <c r="I497" t="s">
        <v>227</v>
      </c>
      <c r="J497" t="s">
        <v>232</v>
      </c>
      <c r="K497" t="s">
        <v>23</v>
      </c>
      <c r="L497" t="s">
        <v>24</v>
      </c>
      <c r="M497" s="2">
        <v>0.16035715937788805</v>
      </c>
      <c r="N497">
        <v>4</v>
      </c>
      <c r="O497" t="s">
        <v>25</v>
      </c>
      <c r="P497" t="s">
        <v>349</v>
      </c>
      <c r="T497">
        <v>0.160357</v>
      </c>
    </row>
    <row r="498" spans="1:20">
      <c r="A498">
        <v>239</v>
      </c>
      <c r="B498" t="s">
        <v>452</v>
      </c>
      <c r="C498" t="s">
        <v>15</v>
      </c>
      <c r="D498" t="s">
        <v>223</v>
      </c>
      <c r="E498" t="s">
        <v>17</v>
      </c>
      <c r="F498" t="s">
        <v>224</v>
      </c>
      <c r="G498" t="s">
        <v>225</v>
      </c>
      <c r="H498" t="s">
        <v>226</v>
      </c>
      <c r="I498" t="s">
        <v>227</v>
      </c>
      <c r="J498" t="s">
        <v>232</v>
      </c>
      <c r="K498" t="s">
        <v>23</v>
      </c>
      <c r="L498" t="s">
        <v>24</v>
      </c>
      <c r="M498" s="2">
        <v>0.15718733610750063</v>
      </c>
      <c r="N498">
        <v>4</v>
      </c>
      <c r="O498" t="s">
        <v>25</v>
      </c>
      <c r="P498" t="s">
        <v>349</v>
      </c>
      <c r="T498">
        <v>0.15718699999999999</v>
      </c>
    </row>
    <row r="499" spans="1:20">
      <c r="A499">
        <v>249</v>
      </c>
      <c r="B499" t="s">
        <v>460</v>
      </c>
      <c r="C499" t="s">
        <v>15</v>
      </c>
      <c r="D499" t="s">
        <v>223</v>
      </c>
      <c r="E499" t="s">
        <v>17</v>
      </c>
      <c r="F499" t="s">
        <v>224</v>
      </c>
      <c r="G499" t="s">
        <v>225</v>
      </c>
      <c r="H499" t="s">
        <v>226</v>
      </c>
      <c r="I499" t="s">
        <v>227</v>
      </c>
      <c r="J499" t="s">
        <v>232</v>
      </c>
      <c r="K499" t="s">
        <v>23</v>
      </c>
      <c r="L499" t="s">
        <v>24</v>
      </c>
      <c r="M499" s="2">
        <v>0.24320436041770654</v>
      </c>
      <c r="N499">
        <v>4</v>
      </c>
      <c r="O499" t="s">
        <v>25</v>
      </c>
      <c r="P499" t="s">
        <v>418</v>
      </c>
      <c r="T499">
        <v>0.243205</v>
      </c>
    </row>
    <row r="500" spans="1:20">
      <c r="A500">
        <v>273</v>
      </c>
      <c r="B500" t="s">
        <v>466</v>
      </c>
      <c r="C500" t="s">
        <v>15</v>
      </c>
      <c r="D500" t="s">
        <v>223</v>
      </c>
      <c r="E500" t="s">
        <v>17</v>
      </c>
      <c r="F500" t="s">
        <v>224</v>
      </c>
      <c r="G500" t="s">
        <v>225</v>
      </c>
      <c r="H500" t="s">
        <v>226</v>
      </c>
      <c r="I500" t="s">
        <v>227</v>
      </c>
      <c r="J500" t="s">
        <v>232</v>
      </c>
      <c r="K500" t="s">
        <v>23</v>
      </c>
      <c r="L500" t="s">
        <v>24</v>
      </c>
      <c r="M500" s="2">
        <v>17.853351135448221</v>
      </c>
      <c r="N500">
        <v>4</v>
      </c>
      <c r="O500" t="s">
        <v>25</v>
      </c>
      <c r="P500" t="s">
        <v>418</v>
      </c>
      <c r="T500">
        <v>27.780774999999998</v>
      </c>
    </row>
    <row r="501" spans="1:20">
      <c r="A501">
        <v>274</v>
      </c>
      <c r="B501" t="s">
        <v>467</v>
      </c>
      <c r="C501" t="s">
        <v>15</v>
      </c>
      <c r="D501" t="s">
        <v>223</v>
      </c>
      <c r="E501" t="s">
        <v>17</v>
      </c>
      <c r="F501" t="s">
        <v>224</v>
      </c>
      <c r="G501" t="s">
        <v>225</v>
      </c>
      <c r="H501" t="s">
        <v>226</v>
      </c>
      <c r="I501" t="s">
        <v>227</v>
      </c>
      <c r="J501" t="s">
        <v>232</v>
      </c>
      <c r="K501" t="s">
        <v>23</v>
      </c>
      <c r="L501" t="s">
        <v>24</v>
      </c>
      <c r="M501" s="2">
        <v>0.95124120379751209</v>
      </c>
      <c r="N501">
        <v>4</v>
      </c>
      <c r="O501" t="s">
        <v>25</v>
      </c>
      <c r="P501" t="s">
        <v>418</v>
      </c>
      <c r="T501">
        <v>0.951241</v>
      </c>
    </row>
    <row r="502" spans="1:20">
      <c r="A502">
        <v>275</v>
      </c>
      <c r="B502" t="s">
        <v>468</v>
      </c>
      <c r="C502" t="s">
        <v>15</v>
      </c>
      <c r="D502" t="s">
        <v>223</v>
      </c>
      <c r="E502" t="s">
        <v>17</v>
      </c>
      <c r="F502" t="s">
        <v>224</v>
      </c>
      <c r="G502" t="s">
        <v>225</v>
      </c>
      <c r="H502" t="s">
        <v>226</v>
      </c>
      <c r="I502" t="s">
        <v>227</v>
      </c>
      <c r="J502" t="s">
        <v>232</v>
      </c>
      <c r="K502" t="s">
        <v>23</v>
      </c>
      <c r="L502" t="s">
        <v>24</v>
      </c>
      <c r="M502" s="2">
        <v>14.297802546912916</v>
      </c>
      <c r="N502">
        <v>4</v>
      </c>
      <c r="O502" t="s">
        <v>25</v>
      </c>
      <c r="P502" t="s">
        <v>418</v>
      </c>
      <c r="T502">
        <v>14.29782</v>
      </c>
    </row>
    <row r="503" spans="1:20">
      <c r="A503">
        <v>276</v>
      </c>
      <c r="B503" t="s">
        <v>469</v>
      </c>
      <c r="C503" t="s">
        <v>15</v>
      </c>
      <c r="D503" t="s">
        <v>223</v>
      </c>
      <c r="E503" t="s">
        <v>17</v>
      </c>
      <c r="F503" t="s">
        <v>224</v>
      </c>
      <c r="G503" t="s">
        <v>225</v>
      </c>
      <c r="H503" t="s">
        <v>226</v>
      </c>
      <c r="I503" t="s">
        <v>227</v>
      </c>
      <c r="J503" t="s">
        <v>232</v>
      </c>
      <c r="K503" t="s">
        <v>23</v>
      </c>
      <c r="L503" t="s">
        <v>24</v>
      </c>
      <c r="M503" s="2">
        <v>0.53821205033037967</v>
      </c>
      <c r="N503">
        <v>4</v>
      </c>
      <c r="O503" t="s">
        <v>25</v>
      </c>
      <c r="P503" t="s">
        <v>418</v>
      </c>
      <c r="T503">
        <v>0.53821300000000005</v>
      </c>
    </row>
    <row r="504" spans="1:20">
      <c r="A504">
        <v>280</v>
      </c>
      <c r="B504" t="s">
        <v>474</v>
      </c>
      <c r="C504" t="s">
        <v>15</v>
      </c>
      <c r="D504" t="s">
        <v>223</v>
      </c>
      <c r="E504" t="s">
        <v>17</v>
      </c>
      <c r="F504" t="s">
        <v>224</v>
      </c>
      <c r="G504" t="s">
        <v>225</v>
      </c>
      <c r="H504" t="s">
        <v>226</v>
      </c>
      <c r="I504" t="s">
        <v>227</v>
      </c>
      <c r="J504" t="s">
        <v>232</v>
      </c>
      <c r="K504" t="s">
        <v>23</v>
      </c>
      <c r="L504" t="s">
        <v>24</v>
      </c>
      <c r="M504" s="2">
        <v>7.8192613811695981</v>
      </c>
      <c r="N504">
        <v>4</v>
      </c>
      <c r="O504" t="s">
        <v>25</v>
      </c>
      <c r="P504" t="s">
        <v>349</v>
      </c>
      <c r="T504">
        <v>12.228281000000001</v>
      </c>
    </row>
    <row r="505" spans="1:20">
      <c r="A505">
        <v>301</v>
      </c>
      <c r="B505" t="s">
        <v>489</v>
      </c>
      <c r="C505" t="s">
        <v>15</v>
      </c>
      <c r="D505" t="s">
        <v>223</v>
      </c>
      <c r="E505" t="s">
        <v>17</v>
      </c>
      <c r="F505" t="s">
        <v>224</v>
      </c>
      <c r="G505" t="s">
        <v>225</v>
      </c>
      <c r="H505" t="s">
        <v>226</v>
      </c>
      <c r="I505" t="s">
        <v>227</v>
      </c>
      <c r="J505" t="s">
        <v>232</v>
      </c>
      <c r="K505" t="s">
        <v>23</v>
      </c>
      <c r="L505" t="s">
        <v>24</v>
      </c>
      <c r="M505" s="2">
        <v>12.125583490409849</v>
      </c>
      <c r="N505">
        <v>4</v>
      </c>
      <c r="O505" t="s">
        <v>25</v>
      </c>
      <c r="P505" t="s">
        <v>349</v>
      </c>
      <c r="T505">
        <v>19.410515</v>
      </c>
    </row>
    <row r="506" spans="1:20">
      <c r="A506">
        <v>316</v>
      </c>
      <c r="B506" t="s">
        <v>502</v>
      </c>
      <c r="C506" t="s">
        <v>15</v>
      </c>
      <c r="D506" t="s">
        <v>223</v>
      </c>
      <c r="E506" t="s">
        <v>17</v>
      </c>
      <c r="F506" t="s">
        <v>224</v>
      </c>
      <c r="G506" t="s">
        <v>225</v>
      </c>
      <c r="H506" t="s">
        <v>226</v>
      </c>
      <c r="I506" t="s">
        <v>227</v>
      </c>
      <c r="J506" t="s">
        <v>232</v>
      </c>
      <c r="K506" t="s">
        <v>23</v>
      </c>
      <c r="L506" t="s">
        <v>24</v>
      </c>
      <c r="M506" s="2">
        <v>17.406850488526906</v>
      </c>
      <c r="N506">
        <v>4</v>
      </c>
      <c r="O506" t="s">
        <v>25</v>
      </c>
      <c r="P506" t="s">
        <v>503</v>
      </c>
      <c r="T506">
        <v>17.406872</v>
      </c>
    </row>
    <row r="507" spans="1:20">
      <c r="A507">
        <v>327</v>
      </c>
      <c r="B507" t="s">
        <v>510</v>
      </c>
      <c r="C507" t="s">
        <v>15</v>
      </c>
      <c r="D507" t="s">
        <v>223</v>
      </c>
      <c r="E507" t="s">
        <v>17</v>
      </c>
      <c r="F507" t="s">
        <v>224</v>
      </c>
      <c r="G507" t="s">
        <v>225</v>
      </c>
      <c r="H507" t="s">
        <v>226</v>
      </c>
      <c r="I507" t="s">
        <v>227</v>
      </c>
      <c r="J507" t="s">
        <v>232</v>
      </c>
      <c r="K507" t="s">
        <v>23</v>
      </c>
      <c r="L507" t="s">
        <v>24</v>
      </c>
      <c r="M507" s="2">
        <v>1.8127019983394532</v>
      </c>
      <c r="N507">
        <v>4</v>
      </c>
      <c r="O507" t="s">
        <v>25</v>
      </c>
      <c r="P507" t="s">
        <v>503</v>
      </c>
      <c r="T507">
        <v>1.8127009999999999</v>
      </c>
    </row>
    <row r="508" spans="1:20">
      <c r="A508">
        <v>339</v>
      </c>
      <c r="B508" t="s">
        <v>517</v>
      </c>
      <c r="C508" t="s">
        <v>15</v>
      </c>
      <c r="D508" t="s">
        <v>223</v>
      </c>
      <c r="E508" t="s">
        <v>17</v>
      </c>
      <c r="F508" t="s">
        <v>224</v>
      </c>
      <c r="G508" t="s">
        <v>225</v>
      </c>
      <c r="H508" t="s">
        <v>226</v>
      </c>
      <c r="I508" t="s">
        <v>227</v>
      </c>
      <c r="J508" t="s">
        <v>232</v>
      </c>
      <c r="K508" t="s">
        <v>23</v>
      </c>
      <c r="L508" t="s">
        <v>24</v>
      </c>
      <c r="M508" s="2">
        <v>34.966540543779622</v>
      </c>
      <c r="N508">
        <v>4</v>
      </c>
      <c r="O508" t="s">
        <v>25</v>
      </c>
      <c r="P508" t="s">
        <v>518</v>
      </c>
      <c r="T508">
        <v>34.966574999999999</v>
      </c>
    </row>
    <row r="509" spans="1:20">
      <c r="A509">
        <v>340</v>
      </c>
      <c r="B509" t="s">
        <v>519</v>
      </c>
      <c r="C509" t="s">
        <v>15</v>
      </c>
      <c r="D509" t="s">
        <v>223</v>
      </c>
      <c r="E509" t="s">
        <v>17</v>
      </c>
      <c r="F509" t="s">
        <v>224</v>
      </c>
      <c r="G509" t="s">
        <v>225</v>
      </c>
      <c r="H509" t="s">
        <v>226</v>
      </c>
      <c r="I509" t="s">
        <v>227</v>
      </c>
      <c r="J509" t="s">
        <v>232</v>
      </c>
      <c r="K509" t="s">
        <v>23</v>
      </c>
      <c r="L509" t="s">
        <v>24</v>
      </c>
      <c r="M509" s="2">
        <v>27.318714738093238</v>
      </c>
      <c r="N509">
        <v>4</v>
      </c>
      <c r="O509" t="s">
        <v>25</v>
      </c>
      <c r="P509" t="s">
        <v>418</v>
      </c>
      <c r="T509">
        <v>27.318735</v>
      </c>
    </row>
    <row r="510" spans="1:20">
      <c r="A510">
        <v>341</v>
      </c>
      <c r="B510" t="s">
        <v>520</v>
      </c>
      <c r="C510" t="s">
        <v>15</v>
      </c>
      <c r="D510" t="s">
        <v>223</v>
      </c>
      <c r="E510" t="s">
        <v>17</v>
      </c>
      <c r="F510" t="s">
        <v>224</v>
      </c>
      <c r="G510" t="s">
        <v>225</v>
      </c>
      <c r="H510" t="s">
        <v>226</v>
      </c>
      <c r="I510" t="s">
        <v>227</v>
      </c>
      <c r="J510" t="s">
        <v>232</v>
      </c>
      <c r="K510" t="s">
        <v>23</v>
      </c>
      <c r="L510" t="s">
        <v>24</v>
      </c>
      <c r="M510" s="2">
        <v>0.48308252324024054</v>
      </c>
      <c r="N510">
        <v>4</v>
      </c>
      <c r="O510" t="s">
        <v>25</v>
      </c>
      <c r="P510" t="s">
        <v>418</v>
      </c>
      <c r="T510">
        <v>0.48308200000000001</v>
      </c>
    </row>
    <row r="511" spans="1:20">
      <c r="A511">
        <v>343</v>
      </c>
      <c r="B511" t="s">
        <v>522</v>
      </c>
      <c r="C511" t="s">
        <v>15</v>
      </c>
      <c r="D511" t="s">
        <v>223</v>
      </c>
      <c r="E511" t="s">
        <v>17</v>
      </c>
      <c r="F511" t="s">
        <v>224</v>
      </c>
      <c r="G511" t="s">
        <v>225</v>
      </c>
      <c r="H511" t="s">
        <v>226</v>
      </c>
      <c r="I511" t="s">
        <v>227</v>
      </c>
      <c r="J511" t="s">
        <v>232</v>
      </c>
      <c r="K511" t="s">
        <v>23</v>
      </c>
      <c r="L511" t="s">
        <v>276</v>
      </c>
      <c r="M511" s="2">
        <v>17.75091596052248</v>
      </c>
      <c r="N511">
        <v>4</v>
      </c>
      <c r="O511" t="s">
        <v>25</v>
      </c>
      <c r="P511" t="s">
        <v>418</v>
      </c>
      <c r="T511">
        <v>17.750928999999999</v>
      </c>
    </row>
    <row r="512" spans="1:20">
      <c r="A512">
        <v>344</v>
      </c>
      <c r="B512" t="s">
        <v>523</v>
      </c>
      <c r="C512" t="s">
        <v>15</v>
      </c>
      <c r="D512" t="s">
        <v>223</v>
      </c>
      <c r="E512" t="s">
        <v>17</v>
      </c>
      <c r="F512" t="s">
        <v>224</v>
      </c>
      <c r="G512" t="s">
        <v>225</v>
      </c>
      <c r="H512" t="s">
        <v>226</v>
      </c>
      <c r="I512" t="s">
        <v>227</v>
      </c>
      <c r="J512" t="s">
        <v>232</v>
      </c>
      <c r="K512" t="s">
        <v>23</v>
      </c>
      <c r="L512" t="s">
        <v>276</v>
      </c>
      <c r="M512" s="2">
        <v>0.92355457836446031</v>
      </c>
      <c r="N512">
        <v>4</v>
      </c>
      <c r="O512" t="s">
        <v>25</v>
      </c>
      <c r="P512" t="s">
        <v>418</v>
      </c>
      <c r="T512">
        <v>0.92355299999999996</v>
      </c>
    </row>
    <row r="513" spans="1:20">
      <c r="A513">
        <v>345</v>
      </c>
      <c r="B513" t="s">
        <v>524</v>
      </c>
      <c r="C513" t="s">
        <v>15</v>
      </c>
      <c r="D513" t="s">
        <v>223</v>
      </c>
      <c r="E513" t="s">
        <v>17</v>
      </c>
      <c r="F513" t="s">
        <v>224</v>
      </c>
      <c r="G513" t="s">
        <v>225</v>
      </c>
      <c r="H513" t="s">
        <v>226</v>
      </c>
      <c r="I513" t="s">
        <v>227</v>
      </c>
      <c r="J513" t="s">
        <v>232</v>
      </c>
      <c r="K513" t="s">
        <v>23</v>
      </c>
      <c r="L513" t="s">
        <v>24</v>
      </c>
      <c r="M513" s="2">
        <v>0.54316370667628722</v>
      </c>
      <c r="N513">
        <v>4</v>
      </c>
      <c r="O513" t="s">
        <v>25</v>
      </c>
      <c r="P513" t="s">
        <v>418</v>
      </c>
      <c r="T513">
        <v>0.54316299999999995</v>
      </c>
    </row>
    <row r="514" spans="1:20">
      <c r="A514">
        <v>346</v>
      </c>
      <c r="B514" t="s">
        <v>525</v>
      </c>
      <c r="C514" t="s">
        <v>15</v>
      </c>
      <c r="D514" t="s">
        <v>223</v>
      </c>
      <c r="E514" t="s">
        <v>17</v>
      </c>
      <c r="F514" t="s">
        <v>224</v>
      </c>
      <c r="G514" t="s">
        <v>225</v>
      </c>
      <c r="H514" t="s">
        <v>226</v>
      </c>
      <c r="I514" t="s">
        <v>227</v>
      </c>
      <c r="J514" t="s">
        <v>232</v>
      </c>
      <c r="K514" t="s">
        <v>23</v>
      </c>
      <c r="L514" t="s">
        <v>24</v>
      </c>
      <c r="M514" s="2">
        <v>1.1670610769831424</v>
      </c>
      <c r="N514">
        <v>4</v>
      </c>
      <c r="O514" t="s">
        <v>25</v>
      </c>
      <c r="P514" t="s">
        <v>418</v>
      </c>
      <c r="T514">
        <v>1.1670659999999999</v>
      </c>
    </row>
    <row r="515" spans="1:20">
      <c r="A515">
        <v>348</v>
      </c>
      <c r="B515" t="s">
        <v>526</v>
      </c>
      <c r="C515" t="s">
        <v>15</v>
      </c>
      <c r="D515" t="s">
        <v>223</v>
      </c>
      <c r="E515" t="s">
        <v>17</v>
      </c>
      <c r="F515" t="s">
        <v>224</v>
      </c>
      <c r="G515" t="s">
        <v>225</v>
      </c>
      <c r="H515" t="s">
        <v>226</v>
      </c>
      <c r="I515" t="s">
        <v>227</v>
      </c>
      <c r="J515" t="s">
        <v>232</v>
      </c>
      <c r="K515" t="s">
        <v>23</v>
      </c>
      <c r="L515" t="s">
        <v>276</v>
      </c>
      <c r="M515" s="2">
        <v>1.4218623399376307</v>
      </c>
      <c r="N515">
        <v>4</v>
      </c>
      <c r="O515" t="s">
        <v>25</v>
      </c>
      <c r="P515" t="s">
        <v>418</v>
      </c>
      <c r="T515">
        <v>1.421864</v>
      </c>
    </row>
    <row r="516" spans="1:20">
      <c r="A516">
        <v>350</v>
      </c>
      <c r="B516" t="s">
        <v>527</v>
      </c>
      <c r="C516" t="s">
        <v>15</v>
      </c>
      <c r="D516" t="s">
        <v>223</v>
      </c>
      <c r="E516" t="s">
        <v>17</v>
      </c>
      <c r="F516" t="s">
        <v>224</v>
      </c>
      <c r="G516" t="s">
        <v>225</v>
      </c>
      <c r="H516" t="s">
        <v>226</v>
      </c>
      <c r="I516" t="s">
        <v>227</v>
      </c>
      <c r="J516" t="s">
        <v>232</v>
      </c>
      <c r="K516" t="s">
        <v>23</v>
      </c>
      <c r="L516" t="s">
        <v>24</v>
      </c>
      <c r="M516" s="2">
        <v>0.40009797324345292</v>
      </c>
      <c r="N516">
        <v>4</v>
      </c>
      <c r="O516" t="s">
        <v>25</v>
      </c>
      <c r="P516" t="s">
        <v>418</v>
      </c>
      <c r="T516">
        <v>0.40009800000000001</v>
      </c>
    </row>
    <row r="517" spans="1:20">
      <c r="A517">
        <v>351</v>
      </c>
      <c r="B517" t="s">
        <v>528</v>
      </c>
      <c r="C517" t="s">
        <v>15</v>
      </c>
      <c r="D517" t="s">
        <v>223</v>
      </c>
      <c r="E517" t="s">
        <v>17</v>
      </c>
      <c r="F517" t="s">
        <v>224</v>
      </c>
      <c r="G517" t="s">
        <v>225</v>
      </c>
      <c r="H517" t="s">
        <v>226</v>
      </c>
      <c r="I517" t="s">
        <v>227</v>
      </c>
      <c r="J517" t="s">
        <v>232</v>
      </c>
      <c r="K517" t="s">
        <v>23</v>
      </c>
      <c r="L517" t="s">
        <v>24</v>
      </c>
      <c r="M517" s="2">
        <v>5.7446830789797527</v>
      </c>
      <c r="N517">
        <v>4</v>
      </c>
      <c r="O517" t="s">
        <v>25</v>
      </c>
      <c r="P517" t="s">
        <v>518</v>
      </c>
      <c r="T517">
        <v>5.7446919999999997</v>
      </c>
    </row>
    <row r="518" spans="1:20">
      <c r="A518">
        <v>352</v>
      </c>
      <c r="B518" t="s">
        <v>529</v>
      </c>
      <c r="C518" t="s">
        <v>15</v>
      </c>
      <c r="D518" t="s">
        <v>223</v>
      </c>
      <c r="E518" t="s">
        <v>17</v>
      </c>
      <c r="F518" t="s">
        <v>224</v>
      </c>
      <c r="G518" t="s">
        <v>225</v>
      </c>
      <c r="H518" t="s">
        <v>226</v>
      </c>
      <c r="I518" t="s">
        <v>227</v>
      </c>
      <c r="J518" t="s">
        <v>232</v>
      </c>
      <c r="K518" t="s">
        <v>23</v>
      </c>
      <c r="L518" t="s">
        <v>24</v>
      </c>
      <c r="M518" s="2">
        <v>1.6940962805730861</v>
      </c>
      <c r="N518">
        <v>4</v>
      </c>
      <c r="O518" t="s">
        <v>25</v>
      </c>
      <c r="P518" t="s">
        <v>418</v>
      </c>
      <c r="T518">
        <v>1.6940980000000001</v>
      </c>
    </row>
    <row r="519" spans="1:20">
      <c r="A519">
        <v>353</v>
      </c>
      <c r="B519" t="s">
        <v>530</v>
      </c>
      <c r="C519" t="s">
        <v>15</v>
      </c>
      <c r="D519" t="s">
        <v>223</v>
      </c>
      <c r="E519" t="s">
        <v>17</v>
      </c>
      <c r="F519" t="s">
        <v>224</v>
      </c>
      <c r="G519" t="s">
        <v>225</v>
      </c>
      <c r="H519" t="s">
        <v>226</v>
      </c>
      <c r="I519" t="s">
        <v>227</v>
      </c>
      <c r="J519" t="s">
        <v>232</v>
      </c>
      <c r="K519" t="s">
        <v>23</v>
      </c>
      <c r="L519" t="s">
        <v>24</v>
      </c>
      <c r="M519" s="2">
        <v>11.622263980221703</v>
      </c>
      <c r="N519">
        <v>4</v>
      </c>
      <c r="O519" t="s">
        <v>25</v>
      </c>
      <c r="P519" t="s">
        <v>418</v>
      </c>
      <c r="T519">
        <v>11.622275</v>
      </c>
    </row>
    <row r="520" spans="1:20">
      <c r="A520">
        <v>385</v>
      </c>
      <c r="B520" t="s">
        <v>545</v>
      </c>
      <c r="C520" t="s">
        <v>15</v>
      </c>
      <c r="D520" t="s">
        <v>223</v>
      </c>
      <c r="E520" t="s">
        <v>17</v>
      </c>
      <c r="F520" t="s">
        <v>224</v>
      </c>
      <c r="G520" t="s">
        <v>225</v>
      </c>
      <c r="H520" t="s">
        <v>226</v>
      </c>
      <c r="I520" t="s">
        <v>227</v>
      </c>
      <c r="J520" t="s">
        <v>232</v>
      </c>
      <c r="K520" t="s">
        <v>23</v>
      </c>
      <c r="L520" t="s">
        <v>24</v>
      </c>
      <c r="M520" s="2">
        <v>1.3263546181483916</v>
      </c>
      <c r="N520">
        <v>4</v>
      </c>
      <c r="O520" t="s">
        <v>25</v>
      </c>
      <c r="P520" t="s">
        <v>349</v>
      </c>
      <c r="T520">
        <v>1.326354</v>
      </c>
    </row>
    <row r="521" spans="1:20">
      <c r="A521">
        <v>386</v>
      </c>
      <c r="B521" t="s">
        <v>546</v>
      </c>
      <c r="C521" t="s">
        <v>15</v>
      </c>
      <c r="D521" t="s">
        <v>223</v>
      </c>
      <c r="E521" t="s">
        <v>17</v>
      </c>
      <c r="F521" t="s">
        <v>224</v>
      </c>
      <c r="G521" t="s">
        <v>225</v>
      </c>
      <c r="H521" t="s">
        <v>226</v>
      </c>
      <c r="I521" t="s">
        <v>227</v>
      </c>
      <c r="J521" t="s">
        <v>232</v>
      </c>
      <c r="K521" t="s">
        <v>23</v>
      </c>
      <c r="L521" t="s">
        <v>24</v>
      </c>
      <c r="M521" s="2">
        <v>1.3693988927217644</v>
      </c>
      <c r="N521">
        <v>4</v>
      </c>
      <c r="O521" t="s">
        <v>25</v>
      </c>
      <c r="P521" t="s">
        <v>349</v>
      </c>
      <c r="T521">
        <v>1.369397</v>
      </c>
    </row>
    <row r="522" spans="1:20">
      <c r="A522">
        <v>390</v>
      </c>
      <c r="B522" t="s">
        <v>547</v>
      </c>
      <c r="C522" t="s">
        <v>15</v>
      </c>
      <c r="D522" t="s">
        <v>223</v>
      </c>
      <c r="E522" t="s">
        <v>17</v>
      </c>
      <c r="F522" t="s">
        <v>224</v>
      </c>
      <c r="G522" t="s">
        <v>225</v>
      </c>
      <c r="H522" t="s">
        <v>226</v>
      </c>
      <c r="I522" t="s">
        <v>227</v>
      </c>
      <c r="J522" t="s">
        <v>232</v>
      </c>
      <c r="K522" t="s">
        <v>23</v>
      </c>
      <c r="L522" t="s">
        <v>24</v>
      </c>
      <c r="M522" s="2">
        <v>1.3722668733289514</v>
      </c>
      <c r="N522">
        <v>4</v>
      </c>
      <c r="O522" t="s">
        <v>25</v>
      </c>
      <c r="P522" t="s">
        <v>349</v>
      </c>
      <c r="T522">
        <v>1.3722669999999999</v>
      </c>
    </row>
    <row r="523" spans="1:20">
      <c r="A523">
        <v>404</v>
      </c>
      <c r="B523" t="s">
        <v>555</v>
      </c>
      <c r="C523" t="s">
        <v>15</v>
      </c>
      <c r="D523" t="s">
        <v>223</v>
      </c>
      <c r="E523" t="s">
        <v>17</v>
      </c>
      <c r="F523" t="s">
        <v>224</v>
      </c>
      <c r="G523" t="s">
        <v>225</v>
      </c>
      <c r="H523" t="s">
        <v>226</v>
      </c>
      <c r="I523" t="s">
        <v>227</v>
      </c>
      <c r="J523" t="s">
        <v>232</v>
      </c>
      <c r="K523" t="s">
        <v>23</v>
      </c>
      <c r="L523" t="s">
        <v>24</v>
      </c>
      <c r="M523" s="2">
        <v>1.4113253206189489</v>
      </c>
      <c r="N523">
        <v>4</v>
      </c>
      <c r="O523" t="s">
        <v>25</v>
      </c>
      <c r="P523" t="s">
        <v>349</v>
      </c>
      <c r="T523">
        <v>1.4113260000000001</v>
      </c>
    </row>
    <row r="524" spans="1:20">
      <c r="A524">
        <v>1007</v>
      </c>
      <c r="B524" t="s">
        <v>223</v>
      </c>
      <c r="C524" t="s">
        <v>15</v>
      </c>
      <c r="D524" t="s">
        <v>223</v>
      </c>
      <c r="E524" t="s">
        <v>17</v>
      </c>
      <c r="F524" t="s">
        <v>224</v>
      </c>
      <c r="G524" t="s">
        <v>225</v>
      </c>
      <c r="H524" t="s">
        <v>226</v>
      </c>
      <c r="I524" t="s">
        <v>227</v>
      </c>
      <c r="J524" t="s">
        <v>232</v>
      </c>
      <c r="K524" t="s">
        <v>23</v>
      </c>
      <c r="L524" t="s">
        <v>24</v>
      </c>
      <c r="M524" s="2">
        <v>8.556914868564764</v>
      </c>
      <c r="N524">
        <v>4</v>
      </c>
      <c r="O524" t="s">
        <v>25</v>
      </c>
      <c r="P524" t="s">
        <v>965</v>
      </c>
      <c r="T524" t="s">
        <v>26</v>
      </c>
    </row>
    <row r="525" spans="1:20">
      <c r="A525">
        <v>1010</v>
      </c>
      <c r="B525" t="s">
        <v>223</v>
      </c>
      <c r="C525" t="s">
        <v>15</v>
      </c>
      <c r="D525" t="s">
        <v>223</v>
      </c>
      <c r="E525" t="s">
        <v>17</v>
      </c>
      <c r="F525" t="s">
        <v>224</v>
      </c>
      <c r="G525" t="s">
        <v>225</v>
      </c>
      <c r="H525" t="s">
        <v>226</v>
      </c>
      <c r="I525" t="s">
        <v>227</v>
      </c>
      <c r="J525" t="s">
        <v>232</v>
      </c>
      <c r="K525" t="s">
        <v>23</v>
      </c>
      <c r="L525" t="s">
        <v>24</v>
      </c>
      <c r="M525" s="2">
        <v>1.1131528609835775</v>
      </c>
      <c r="N525">
        <v>4</v>
      </c>
      <c r="O525" t="s">
        <v>25</v>
      </c>
      <c r="P525" t="s">
        <v>418</v>
      </c>
      <c r="T525" t="s">
        <v>26</v>
      </c>
    </row>
    <row r="526" spans="1:20">
      <c r="A526">
        <v>1035</v>
      </c>
      <c r="B526" t="s">
        <v>223</v>
      </c>
      <c r="C526" t="s">
        <v>15</v>
      </c>
      <c r="D526" t="s">
        <v>223</v>
      </c>
      <c r="E526" t="s">
        <v>17</v>
      </c>
      <c r="F526" t="s">
        <v>224</v>
      </c>
      <c r="G526" t="s">
        <v>225</v>
      </c>
      <c r="H526" t="s">
        <v>226</v>
      </c>
      <c r="I526" t="s">
        <v>227</v>
      </c>
      <c r="J526" t="s">
        <v>232</v>
      </c>
      <c r="K526" t="s">
        <v>23</v>
      </c>
      <c r="L526" t="s">
        <v>24</v>
      </c>
      <c r="M526" s="2">
        <v>1.1427654621113652</v>
      </c>
      <c r="N526">
        <v>4</v>
      </c>
      <c r="O526" t="s">
        <v>25</v>
      </c>
      <c r="P526" t="s">
        <v>418</v>
      </c>
      <c r="T526" t="s">
        <v>26</v>
      </c>
    </row>
    <row r="527" spans="1:20">
      <c r="A527">
        <v>1036</v>
      </c>
      <c r="B527" t="s">
        <v>223</v>
      </c>
      <c r="C527" t="s">
        <v>15</v>
      </c>
      <c r="D527" t="s">
        <v>223</v>
      </c>
      <c r="E527" t="s">
        <v>17</v>
      </c>
      <c r="F527" t="s">
        <v>224</v>
      </c>
      <c r="G527" t="s">
        <v>225</v>
      </c>
      <c r="H527" t="s">
        <v>226</v>
      </c>
      <c r="I527" t="s">
        <v>227</v>
      </c>
      <c r="J527" t="s">
        <v>232</v>
      </c>
      <c r="K527" t="s">
        <v>23</v>
      </c>
      <c r="L527" t="s">
        <v>24</v>
      </c>
      <c r="M527" s="2">
        <v>4.4771442382489139</v>
      </c>
      <c r="N527">
        <v>4</v>
      </c>
      <c r="O527" t="s">
        <v>25</v>
      </c>
      <c r="P527" t="s">
        <v>418</v>
      </c>
      <c r="T527" t="s">
        <v>26</v>
      </c>
    </row>
    <row r="528" spans="1:20">
      <c r="A528">
        <v>1037</v>
      </c>
      <c r="B528" t="s">
        <v>223</v>
      </c>
      <c r="C528" t="s">
        <v>15</v>
      </c>
      <c r="D528" t="s">
        <v>223</v>
      </c>
      <c r="E528" t="s">
        <v>17</v>
      </c>
      <c r="F528" t="s">
        <v>224</v>
      </c>
      <c r="G528" t="s">
        <v>225</v>
      </c>
      <c r="H528" t="s">
        <v>226</v>
      </c>
      <c r="I528" t="s">
        <v>227</v>
      </c>
      <c r="J528" t="s">
        <v>232</v>
      </c>
      <c r="K528" t="s">
        <v>23</v>
      </c>
      <c r="L528" t="s">
        <v>24</v>
      </c>
      <c r="M528" s="2">
        <v>2.9853280560731035</v>
      </c>
      <c r="N528">
        <v>4</v>
      </c>
      <c r="O528" t="s">
        <v>25</v>
      </c>
      <c r="P528" t="s">
        <v>418</v>
      </c>
      <c r="T528" t="s">
        <v>26</v>
      </c>
    </row>
    <row r="529" spans="1:20">
      <c r="A529">
        <v>1038</v>
      </c>
      <c r="B529" t="s">
        <v>223</v>
      </c>
      <c r="C529" t="s">
        <v>15</v>
      </c>
      <c r="D529" t="s">
        <v>223</v>
      </c>
      <c r="E529" t="s">
        <v>17</v>
      </c>
      <c r="F529" t="s">
        <v>224</v>
      </c>
      <c r="G529" t="s">
        <v>225</v>
      </c>
      <c r="H529" t="s">
        <v>226</v>
      </c>
      <c r="I529" t="s">
        <v>227</v>
      </c>
      <c r="J529" t="s">
        <v>232</v>
      </c>
      <c r="K529" t="s">
        <v>23</v>
      </c>
      <c r="L529" t="s">
        <v>24</v>
      </c>
      <c r="M529" s="2">
        <v>0.69927048798327596</v>
      </c>
      <c r="N529">
        <v>4</v>
      </c>
      <c r="O529" t="s">
        <v>25</v>
      </c>
      <c r="P529" t="s">
        <v>418</v>
      </c>
      <c r="T529" t="s">
        <v>26</v>
      </c>
    </row>
    <row r="530" spans="1:20">
      <c r="A530">
        <v>1039</v>
      </c>
      <c r="B530" t="s">
        <v>223</v>
      </c>
      <c r="C530" t="s">
        <v>15</v>
      </c>
      <c r="D530" t="s">
        <v>223</v>
      </c>
      <c r="E530" t="s">
        <v>17</v>
      </c>
      <c r="F530" t="s">
        <v>224</v>
      </c>
      <c r="G530" t="s">
        <v>225</v>
      </c>
      <c r="H530" t="s">
        <v>226</v>
      </c>
      <c r="I530" t="s">
        <v>227</v>
      </c>
      <c r="J530" t="s">
        <v>232</v>
      </c>
      <c r="K530" t="s">
        <v>23</v>
      </c>
      <c r="L530" t="s">
        <v>24</v>
      </c>
      <c r="M530" s="2">
        <v>4.2483440578621448</v>
      </c>
      <c r="N530">
        <v>4</v>
      </c>
      <c r="O530" t="s">
        <v>25</v>
      </c>
      <c r="P530" t="s">
        <v>418</v>
      </c>
      <c r="T530" t="s">
        <v>26</v>
      </c>
    </row>
    <row r="531" spans="1:20">
      <c r="A531">
        <v>1056</v>
      </c>
      <c r="B531" t="s">
        <v>969</v>
      </c>
      <c r="C531" t="s">
        <v>15</v>
      </c>
      <c r="D531" t="s">
        <v>223</v>
      </c>
      <c r="E531" t="s">
        <v>17</v>
      </c>
      <c r="F531" t="s">
        <v>224</v>
      </c>
      <c r="G531" t="s">
        <v>225</v>
      </c>
      <c r="H531" t="s">
        <v>226</v>
      </c>
      <c r="I531" t="s">
        <v>227</v>
      </c>
      <c r="J531" t="s">
        <v>232</v>
      </c>
      <c r="K531" t="s">
        <v>23</v>
      </c>
      <c r="L531" t="s">
        <v>24</v>
      </c>
      <c r="M531" s="2">
        <v>4.8327332141462769</v>
      </c>
      <c r="N531">
        <v>4</v>
      </c>
      <c r="O531" t="s">
        <v>25</v>
      </c>
      <c r="P531" t="s">
        <v>503</v>
      </c>
      <c r="T531">
        <v>17.743020000000001</v>
      </c>
    </row>
    <row r="532" spans="1:20">
      <c r="A532">
        <v>1057</v>
      </c>
      <c r="B532" t="s">
        <v>970</v>
      </c>
      <c r="C532" t="s">
        <v>15</v>
      </c>
      <c r="D532" t="s">
        <v>223</v>
      </c>
      <c r="E532" t="s">
        <v>17</v>
      </c>
      <c r="F532" t="s">
        <v>224</v>
      </c>
      <c r="G532" t="s">
        <v>225</v>
      </c>
      <c r="H532" t="s">
        <v>226</v>
      </c>
      <c r="I532" t="s">
        <v>227</v>
      </c>
      <c r="J532" t="s">
        <v>232</v>
      </c>
      <c r="K532" t="s">
        <v>23</v>
      </c>
      <c r="L532" t="s">
        <v>24</v>
      </c>
      <c r="M532" s="2">
        <v>1.4107870376044638</v>
      </c>
      <c r="N532">
        <v>4</v>
      </c>
      <c r="O532" t="s">
        <v>25</v>
      </c>
      <c r="P532" t="s">
        <v>971</v>
      </c>
      <c r="T532">
        <v>10.853714999999999</v>
      </c>
    </row>
    <row r="533" spans="1:20">
      <c r="A533">
        <v>223</v>
      </c>
      <c r="B533" t="s">
        <v>1246</v>
      </c>
      <c r="C533" t="s">
        <v>15</v>
      </c>
      <c r="D533" t="s">
        <v>223</v>
      </c>
      <c r="E533" t="s">
        <v>17</v>
      </c>
      <c r="F533" t="s">
        <v>224</v>
      </c>
      <c r="G533" t="s">
        <v>225</v>
      </c>
      <c r="H533" t="s">
        <v>226</v>
      </c>
      <c r="I533" t="s">
        <v>227</v>
      </c>
      <c r="J533" t="s">
        <v>232</v>
      </c>
      <c r="K533" t="s">
        <v>184</v>
      </c>
      <c r="L533" t="s">
        <v>185</v>
      </c>
      <c r="M533" s="2">
        <v>0.15984575127382711</v>
      </c>
      <c r="N533">
        <v>4</v>
      </c>
      <c r="O533" t="s">
        <v>25</v>
      </c>
      <c r="P533" t="s">
        <v>1247</v>
      </c>
      <c r="T533">
        <v>0.15984599999999999</v>
      </c>
    </row>
    <row r="534" spans="1:20">
      <c r="A534">
        <v>956</v>
      </c>
      <c r="B534" t="s">
        <v>1228</v>
      </c>
      <c r="C534" t="s">
        <v>15</v>
      </c>
      <c r="D534" t="s">
        <v>223</v>
      </c>
      <c r="E534" t="s">
        <v>17</v>
      </c>
      <c r="F534" t="s">
        <v>224</v>
      </c>
      <c r="G534" t="s">
        <v>225</v>
      </c>
      <c r="H534" t="s">
        <v>226</v>
      </c>
      <c r="I534" t="s">
        <v>227</v>
      </c>
      <c r="J534" t="s">
        <v>232</v>
      </c>
      <c r="K534" t="s">
        <v>198</v>
      </c>
      <c r="L534" t="s">
        <v>1229</v>
      </c>
      <c r="M534" s="2">
        <v>1.9299690569972769</v>
      </c>
      <c r="N534">
        <v>4</v>
      </c>
      <c r="O534" t="s">
        <v>25</v>
      </c>
      <c r="P534" t="s">
        <v>1230</v>
      </c>
      <c r="T534">
        <v>1.92997</v>
      </c>
    </row>
    <row r="535" spans="1:20">
      <c r="A535">
        <v>117</v>
      </c>
      <c r="B535" t="s">
        <v>1214</v>
      </c>
      <c r="C535" t="s">
        <v>15</v>
      </c>
      <c r="D535" t="s">
        <v>223</v>
      </c>
      <c r="E535" t="s">
        <v>17</v>
      </c>
      <c r="F535" t="s">
        <v>224</v>
      </c>
      <c r="G535" t="s">
        <v>225</v>
      </c>
      <c r="H535" t="s">
        <v>226</v>
      </c>
      <c r="I535" t="s">
        <v>227</v>
      </c>
      <c r="J535" t="s">
        <v>232</v>
      </c>
      <c r="K535" t="s">
        <v>198</v>
      </c>
      <c r="L535" t="s">
        <v>199</v>
      </c>
      <c r="M535" s="2">
        <v>0.46682116554563291</v>
      </c>
      <c r="N535">
        <v>4</v>
      </c>
      <c r="O535" t="s">
        <v>25</v>
      </c>
      <c r="P535" t="s">
        <v>1215</v>
      </c>
      <c r="T535">
        <v>0.44101299999999999</v>
      </c>
    </row>
    <row r="536" spans="1:20">
      <c r="A536">
        <v>371</v>
      </c>
      <c r="B536" t="s">
        <v>1220</v>
      </c>
      <c r="C536" t="s">
        <v>15</v>
      </c>
      <c r="D536" t="s">
        <v>223</v>
      </c>
      <c r="E536" t="s">
        <v>17</v>
      </c>
      <c r="F536" t="s">
        <v>224</v>
      </c>
      <c r="G536" t="s">
        <v>225</v>
      </c>
      <c r="H536" t="s">
        <v>226</v>
      </c>
      <c r="I536" t="s">
        <v>227</v>
      </c>
      <c r="J536" t="s">
        <v>232</v>
      </c>
      <c r="K536" t="s">
        <v>198</v>
      </c>
      <c r="L536" t="s">
        <v>199</v>
      </c>
      <c r="M536" s="2">
        <v>0.5588785725228943</v>
      </c>
      <c r="N536">
        <v>4</v>
      </c>
      <c r="O536" t="s">
        <v>25</v>
      </c>
      <c r="P536" t="s">
        <v>1221</v>
      </c>
      <c r="Q536" s="2">
        <f>SUM(M534:M536)</f>
        <v>2.955668795065804</v>
      </c>
      <c r="T536">
        <v>0.55887799999999999</v>
      </c>
    </row>
    <row r="537" spans="1:20">
      <c r="A537">
        <v>133</v>
      </c>
      <c r="B537" t="s">
        <v>1303</v>
      </c>
      <c r="C537" t="s">
        <v>15</v>
      </c>
      <c r="D537" t="s">
        <v>223</v>
      </c>
      <c r="E537" t="s">
        <v>17</v>
      </c>
      <c r="F537" t="s">
        <v>224</v>
      </c>
      <c r="G537" t="s">
        <v>225</v>
      </c>
      <c r="H537" t="s">
        <v>226</v>
      </c>
      <c r="I537" t="s">
        <v>227</v>
      </c>
      <c r="J537" t="s">
        <v>232</v>
      </c>
      <c r="K537" t="s">
        <v>1304</v>
      </c>
      <c r="L537" t="s">
        <v>1305</v>
      </c>
      <c r="M537" s="2">
        <v>3.0943083845252861</v>
      </c>
      <c r="N537">
        <v>4</v>
      </c>
      <c r="O537" t="s">
        <v>25</v>
      </c>
      <c r="P537" t="s">
        <v>373</v>
      </c>
      <c r="T537">
        <v>3.798365</v>
      </c>
    </row>
    <row r="538" spans="1:20">
      <c r="A538">
        <v>135</v>
      </c>
      <c r="B538" t="s">
        <v>1306</v>
      </c>
      <c r="C538" t="s">
        <v>15</v>
      </c>
      <c r="D538" t="s">
        <v>223</v>
      </c>
      <c r="E538" t="s">
        <v>17</v>
      </c>
      <c r="F538" t="s">
        <v>224</v>
      </c>
      <c r="G538" t="s">
        <v>225</v>
      </c>
      <c r="H538" t="s">
        <v>226</v>
      </c>
      <c r="I538" t="s">
        <v>227</v>
      </c>
      <c r="J538" t="s">
        <v>232</v>
      </c>
      <c r="K538" t="s">
        <v>1304</v>
      </c>
      <c r="L538" t="s">
        <v>1305</v>
      </c>
      <c r="M538" s="2">
        <v>0.82440284343911074</v>
      </c>
      <c r="N538">
        <v>4</v>
      </c>
      <c r="O538" t="s">
        <v>25</v>
      </c>
      <c r="P538" t="s">
        <v>373</v>
      </c>
      <c r="T538">
        <v>0.98574600000000001</v>
      </c>
    </row>
    <row r="539" spans="1:20">
      <c r="A539">
        <v>282</v>
      </c>
      <c r="B539" t="s">
        <v>1267</v>
      </c>
      <c r="C539" t="s">
        <v>15</v>
      </c>
      <c r="D539" t="s">
        <v>223</v>
      </c>
      <c r="E539" t="s">
        <v>17</v>
      </c>
      <c r="F539" t="s">
        <v>224</v>
      </c>
      <c r="G539" t="s">
        <v>225</v>
      </c>
      <c r="H539" t="s">
        <v>226</v>
      </c>
      <c r="I539" t="s">
        <v>227</v>
      </c>
      <c r="J539" t="s">
        <v>232</v>
      </c>
      <c r="K539" t="s">
        <v>202</v>
      </c>
      <c r="L539" t="s">
        <v>203</v>
      </c>
      <c r="M539" s="2">
        <v>13.605358036601217</v>
      </c>
      <c r="N539">
        <v>5</v>
      </c>
      <c r="O539" t="s">
        <v>204</v>
      </c>
      <c r="P539" t="s">
        <v>349</v>
      </c>
      <c r="T539">
        <v>14.718529</v>
      </c>
    </row>
    <row r="540" spans="1:20">
      <c r="A540">
        <v>1009</v>
      </c>
      <c r="B540" t="s">
        <v>223</v>
      </c>
      <c r="C540" t="s">
        <v>15</v>
      </c>
      <c r="D540" t="s">
        <v>223</v>
      </c>
      <c r="E540" t="s">
        <v>17</v>
      </c>
      <c r="F540" t="s">
        <v>224</v>
      </c>
      <c r="G540" t="s">
        <v>225</v>
      </c>
      <c r="H540" t="s">
        <v>226</v>
      </c>
      <c r="I540" t="s">
        <v>227</v>
      </c>
      <c r="J540" t="s">
        <v>232</v>
      </c>
      <c r="K540" t="s">
        <v>202</v>
      </c>
      <c r="L540" t="s">
        <v>203</v>
      </c>
      <c r="M540" s="2">
        <v>4.4341316652911145</v>
      </c>
      <c r="N540">
        <v>5</v>
      </c>
      <c r="O540" t="s">
        <v>204</v>
      </c>
      <c r="P540" t="s">
        <v>418</v>
      </c>
      <c r="T540" t="s">
        <v>26</v>
      </c>
    </row>
    <row r="541" spans="1:20">
      <c r="A541">
        <v>1011</v>
      </c>
      <c r="B541" t="s">
        <v>223</v>
      </c>
      <c r="C541" t="s">
        <v>15</v>
      </c>
      <c r="D541" t="s">
        <v>223</v>
      </c>
      <c r="E541" t="s">
        <v>17</v>
      </c>
      <c r="F541" t="s">
        <v>224</v>
      </c>
      <c r="G541" t="s">
        <v>225</v>
      </c>
      <c r="H541" t="s">
        <v>226</v>
      </c>
      <c r="I541" t="s">
        <v>227</v>
      </c>
      <c r="J541" t="s">
        <v>232</v>
      </c>
      <c r="K541" t="s">
        <v>202</v>
      </c>
      <c r="L541" t="s">
        <v>203</v>
      </c>
      <c r="M541" s="2">
        <v>9.9317021263399266</v>
      </c>
      <c r="N541">
        <v>5</v>
      </c>
      <c r="O541" t="s">
        <v>204</v>
      </c>
      <c r="P541" t="s">
        <v>418</v>
      </c>
      <c r="T541" t="s">
        <v>26</v>
      </c>
    </row>
    <row r="542" spans="1:20">
      <c r="A542">
        <v>977</v>
      </c>
      <c r="B542" t="s">
        <v>223</v>
      </c>
      <c r="C542" t="s">
        <v>15</v>
      </c>
      <c r="D542" t="s">
        <v>223</v>
      </c>
      <c r="E542" t="s">
        <v>17</v>
      </c>
      <c r="F542" t="s">
        <v>224</v>
      </c>
      <c r="G542" t="s">
        <v>225</v>
      </c>
      <c r="H542" t="s">
        <v>226</v>
      </c>
      <c r="I542" t="s">
        <v>227</v>
      </c>
      <c r="K542" t="s">
        <v>135</v>
      </c>
      <c r="L542" t="s">
        <v>28</v>
      </c>
      <c r="M542" s="2">
        <v>6.2012473347237114</v>
      </c>
      <c r="N542">
        <v>0</v>
      </c>
      <c r="O542" t="s">
        <v>1192</v>
      </c>
      <c r="P542" t="s">
        <v>1184</v>
      </c>
      <c r="T542" t="s">
        <v>26</v>
      </c>
    </row>
    <row r="543" spans="1:20">
      <c r="A543">
        <v>897</v>
      </c>
      <c r="B543" t="s">
        <v>1191</v>
      </c>
      <c r="C543" t="s">
        <v>15</v>
      </c>
      <c r="D543" t="s">
        <v>223</v>
      </c>
      <c r="E543" t="s">
        <v>17</v>
      </c>
      <c r="F543" t="s">
        <v>224</v>
      </c>
      <c r="G543" t="s">
        <v>225</v>
      </c>
      <c r="H543" t="s">
        <v>226</v>
      </c>
      <c r="I543" t="s">
        <v>227</v>
      </c>
      <c r="K543" t="s">
        <v>135</v>
      </c>
      <c r="L543" t="s">
        <v>28</v>
      </c>
      <c r="M543" s="2">
        <v>0.79066113282890926</v>
      </c>
      <c r="N543">
        <v>0</v>
      </c>
      <c r="O543" t="s">
        <v>1192</v>
      </c>
      <c r="P543" t="s">
        <v>1186</v>
      </c>
      <c r="T543">
        <v>0.790659</v>
      </c>
    </row>
    <row r="544" spans="1:20">
      <c r="A544">
        <v>899</v>
      </c>
      <c r="B544" t="s">
        <v>1194</v>
      </c>
      <c r="C544" t="s">
        <v>15</v>
      </c>
      <c r="D544" t="s">
        <v>223</v>
      </c>
      <c r="E544" t="s">
        <v>17</v>
      </c>
      <c r="F544" t="s">
        <v>224</v>
      </c>
      <c r="G544" t="s">
        <v>225</v>
      </c>
      <c r="H544" t="s">
        <v>226</v>
      </c>
      <c r="I544" t="s">
        <v>227</v>
      </c>
      <c r="K544" t="s">
        <v>135</v>
      </c>
      <c r="L544" t="s">
        <v>28</v>
      </c>
      <c r="M544" s="2">
        <v>0.19227748451886154</v>
      </c>
      <c r="N544">
        <v>0</v>
      </c>
      <c r="O544" t="s">
        <v>1192</v>
      </c>
      <c r="P544" t="s">
        <v>1186</v>
      </c>
      <c r="T544">
        <v>0.192277</v>
      </c>
    </row>
    <row r="545" spans="1:20">
      <c r="A545">
        <v>898</v>
      </c>
      <c r="B545" t="s">
        <v>1193</v>
      </c>
      <c r="C545" t="s">
        <v>15</v>
      </c>
      <c r="D545" t="s">
        <v>223</v>
      </c>
      <c r="E545" t="s">
        <v>17</v>
      </c>
      <c r="F545" t="s">
        <v>224</v>
      </c>
      <c r="G545" t="s">
        <v>225</v>
      </c>
      <c r="H545" t="s">
        <v>226</v>
      </c>
      <c r="I545" t="s">
        <v>227</v>
      </c>
      <c r="K545" t="s">
        <v>135</v>
      </c>
      <c r="L545" t="s">
        <v>28</v>
      </c>
      <c r="M545" s="2">
        <v>0.13316755830446322</v>
      </c>
      <c r="N545">
        <v>0</v>
      </c>
      <c r="O545" t="s">
        <v>1192</v>
      </c>
      <c r="P545" t="s">
        <v>1186</v>
      </c>
      <c r="T545">
        <v>0.13316700000000001</v>
      </c>
    </row>
    <row r="546" spans="1:20">
      <c r="A546">
        <v>1062</v>
      </c>
      <c r="B546" t="s">
        <v>223</v>
      </c>
      <c r="C546" t="s">
        <v>15</v>
      </c>
      <c r="D546" t="s">
        <v>223</v>
      </c>
      <c r="E546" t="s">
        <v>17</v>
      </c>
      <c r="F546" t="s">
        <v>224</v>
      </c>
      <c r="G546" t="s">
        <v>225</v>
      </c>
      <c r="H546" t="s">
        <v>226</v>
      </c>
      <c r="I546" t="s">
        <v>227</v>
      </c>
      <c r="K546" t="s">
        <v>135</v>
      </c>
      <c r="L546" t="s">
        <v>28</v>
      </c>
      <c r="M546" s="2">
        <v>6.4128544105800551E-3</v>
      </c>
      <c r="N546">
        <v>0</v>
      </c>
      <c r="O546" t="s">
        <v>1192</v>
      </c>
      <c r="P546" t="s">
        <v>1201</v>
      </c>
      <c r="T546" t="s">
        <v>26</v>
      </c>
    </row>
    <row r="547" spans="1:20">
      <c r="A547">
        <v>1063</v>
      </c>
      <c r="B547" t="s">
        <v>223</v>
      </c>
      <c r="C547" t="s">
        <v>15</v>
      </c>
      <c r="D547" t="s">
        <v>223</v>
      </c>
      <c r="E547" t="s">
        <v>17</v>
      </c>
      <c r="F547" t="s">
        <v>224</v>
      </c>
      <c r="G547" t="s">
        <v>225</v>
      </c>
      <c r="H547" t="s">
        <v>226</v>
      </c>
      <c r="I547" t="s">
        <v>227</v>
      </c>
      <c r="K547" t="s">
        <v>135</v>
      </c>
      <c r="L547" t="s">
        <v>28</v>
      </c>
      <c r="M547" s="2">
        <v>4.0714825815570593E-2</v>
      </c>
      <c r="N547">
        <v>0</v>
      </c>
      <c r="O547" t="s">
        <v>1192</v>
      </c>
      <c r="P547" t="s">
        <v>1201</v>
      </c>
      <c r="T547" t="s">
        <v>26</v>
      </c>
    </row>
    <row r="548" spans="1:20">
      <c r="A548">
        <v>1064</v>
      </c>
      <c r="B548" t="s">
        <v>223</v>
      </c>
      <c r="C548" t="s">
        <v>15</v>
      </c>
      <c r="D548" t="s">
        <v>223</v>
      </c>
      <c r="E548" t="s">
        <v>17</v>
      </c>
      <c r="F548" t="s">
        <v>224</v>
      </c>
      <c r="G548" t="s">
        <v>225</v>
      </c>
      <c r="H548" t="s">
        <v>226</v>
      </c>
      <c r="I548" t="s">
        <v>227</v>
      </c>
      <c r="K548" t="s">
        <v>135</v>
      </c>
      <c r="L548" t="s">
        <v>28</v>
      </c>
      <c r="M548" s="2">
        <v>4.720393465551069E-2</v>
      </c>
      <c r="N548">
        <v>0</v>
      </c>
      <c r="O548" t="s">
        <v>1192</v>
      </c>
      <c r="P548" t="s">
        <v>1201</v>
      </c>
      <c r="T548" t="s">
        <v>26</v>
      </c>
    </row>
    <row r="549" spans="1:20">
      <c r="A549">
        <v>1065</v>
      </c>
      <c r="B549" t="s">
        <v>223</v>
      </c>
      <c r="C549" t="s">
        <v>15</v>
      </c>
      <c r="D549" t="s">
        <v>223</v>
      </c>
      <c r="E549" t="s">
        <v>17</v>
      </c>
      <c r="F549" t="s">
        <v>224</v>
      </c>
      <c r="G549" t="s">
        <v>225</v>
      </c>
      <c r="H549" t="s">
        <v>226</v>
      </c>
      <c r="I549" t="s">
        <v>227</v>
      </c>
      <c r="K549" t="s">
        <v>135</v>
      </c>
      <c r="L549" t="s">
        <v>28</v>
      </c>
      <c r="M549" s="2">
        <v>3.5371757362498333E-3</v>
      </c>
      <c r="N549">
        <v>0</v>
      </c>
      <c r="O549" t="s">
        <v>1192</v>
      </c>
      <c r="P549" t="s">
        <v>1201</v>
      </c>
      <c r="T549" t="s">
        <v>26</v>
      </c>
    </row>
    <row r="550" spans="1:20">
      <c r="A550">
        <v>1067</v>
      </c>
      <c r="B550" t="s">
        <v>223</v>
      </c>
      <c r="C550" t="s">
        <v>15</v>
      </c>
      <c r="D550" t="s">
        <v>223</v>
      </c>
      <c r="E550" t="s">
        <v>17</v>
      </c>
      <c r="F550" t="s">
        <v>224</v>
      </c>
      <c r="G550" t="s">
        <v>225</v>
      </c>
      <c r="H550" t="s">
        <v>226</v>
      </c>
      <c r="I550" t="s">
        <v>227</v>
      </c>
      <c r="K550" t="s">
        <v>135</v>
      </c>
      <c r="L550" t="s">
        <v>28</v>
      </c>
      <c r="M550" s="2">
        <v>5.1944421106734598E-4</v>
      </c>
      <c r="N550">
        <v>0</v>
      </c>
      <c r="O550" t="s">
        <v>1192</v>
      </c>
      <c r="P550" t="s">
        <v>1201</v>
      </c>
      <c r="T550" t="s">
        <v>26</v>
      </c>
    </row>
    <row r="551" spans="1:20">
      <c r="A551">
        <v>1068</v>
      </c>
      <c r="B551" t="s">
        <v>223</v>
      </c>
      <c r="C551" t="s">
        <v>15</v>
      </c>
      <c r="D551" t="s">
        <v>223</v>
      </c>
      <c r="E551" t="s">
        <v>17</v>
      </c>
      <c r="F551" t="s">
        <v>224</v>
      </c>
      <c r="G551" t="s">
        <v>225</v>
      </c>
      <c r="H551" t="s">
        <v>226</v>
      </c>
      <c r="I551" t="s">
        <v>227</v>
      </c>
      <c r="K551" t="s">
        <v>135</v>
      </c>
      <c r="L551" t="s">
        <v>28</v>
      </c>
      <c r="M551" s="2">
        <v>6.2260443899714833E-4</v>
      </c>
      <c r="N551">
        <v>0</v>
      </c>
      <c r="O551" t="s">
        <v>1192</v>
      </c>
      <c r="P551" t="s">
        <v>1201</v>
      </c>
      <c r="T551" t="s">
        <v>26</v>
      </c>
    </row>
    <row r="552" spans="1:20">
      <c r="A552">
        <v>1069</v>
      </c>
      <c r="B552" t="s">
        <v>223</v>
      </c>
      <c r="C552" t="s">
        <v>15</v>
      </c>
      <c r="D552" t="s">
        <v>223</v>
      </c>
      <c r="E552" t="s">
        <v>17</v>
      </c>
      <c r="F552" t="s">
        <v>224</v>
      </c>
      <c r="G552" t="s">
        <v>225</v>
      </c>
      <c r="H552" t="s">
        <v>226</v>
      </c>
      <c r="I552" t="s">
        <v>227</v>
      </c>
      <c r="K552" t="s">
        <v>135</v>
      </c>
      <c r="L552" t="s">
        <v>28</v>
      </c>
      <c r="M552" s="2">
        <v>1.1912561096751555E-2</v>
      </c>
      <c r="N552">
        <v>0</v>
      </c>
      <c r="O552" t="s">
        <v>1192</v>
      </c>
      <c r="P552" t="s">
        <v>1202</v>
      </c>
      <c r="T552" t="s">
        <v>26</v>
      </c>
    </row>
    <row r="553" spans="1:20">
      <c r="A553">
        <v>1070</v>
      </c>
      <c r="B553" t="s">
        <v>223</v>
      </c>
      <c r="C553" t="s">
        <v>15</v>
      </c>
      <c r="D553" t="s">
        <v>223</v>
      </c>
      <c r="E553" t="s">
        <v>17</v>
      </c>
      <c r="F553" t="s">
        <v>224</v>
      </c>
      <c r="G553" t="s">
        <v>225</v>
      </c>
      <c r="H553" t="s">
        <v>226</v>
      </c>
      <c r="I553" t="s">
        <v>227</v>
      </c>
      <c r="K553" t="s">
        <v>135</v>
      </c>
      <c r="L553" t="s">
        <v>28</v>
      </c>
      <c r="M553" s="2">
        <v>1.6622630632144426E-2</v>
      </c>
      <c r="N553">
        <v>0</v>
      </c>
      <c r="O553" t="s">
        <v>1192</v>
      </c>
      <c r="P553" t="s">
        <v>1202</v>
      </c>
      <c r="T553" t="s">
        <v>26</v>
      </c>
    </row>
    <row r="554" spans="1:20">
      <c r="A554">
        <v>747</v>
      </c>
      <c r="B554" t="s">
        <v>243</v>
      </c>
      <c r="C554" t="s">
        <v>15</v>
      </c>
      <c r="D554" t="s">
        <v>223</v>
      </c>
      <c r="E554" t="s">
        <v>17</v>
      </c>
      <c r="F554" t="s">
        <v>224</v>
      </c>
      <c r="G554" t="s">
        <v>225</v>
      </c>
      <c r="H554" t="s">
        <v>226</v>
      </c>
      <c r="I554" t="s">
        <v>227</v>
      </c>
      <c r="K554" t="s">
        <v>228</v>
      </c>
      <c r="L554" t="s">
        <v>229</v>
      </c>
      <c r="M554" s="2">
        <v>5.5428955192420792</v>
      </c>
      <c r="N554">
        <v>1</v>
      </c>
      <c r="O554" t="s">
        <v>87</v>
      </c>
      <c r="P554" t="s">
        <v>244</v>
      </c>
      <c r="T554">
        <v>4.9405890000000001</v>
      </c>
    </row>
    <row r="555" spans="1:20">
      <c r="A555">
        <v>749</v>
      </c>
      <c r="B555" t="s">
        <v>246</v>
      </c>
      <c r="C555" t="s">
        <v>15</v>
      </c>
      <c r="D555" t="s">
        <v>223</v>
      </c>
      <c r="E555" t="s">
        <v>17</v>
      </c>
      <c r="F555" t="s">
        <v>224</v>
      </c>
      <c r="G555" t="s">
        <v>225</v>
      </c>
      <c r="H555" t="s">
        <v>226</v>
      </c>
      <c r="I555" t="s">
        <v>227</v>
      </c>
      <c r="K555" t="s">
        <v>228</v>
      </c>
      <c r="L555" t="s">
        <v>229</v>
      </c>
      <c r="M555" s="2">
        <v>14.045024564724255</v>
      </c>
      <c r="N555">
        <v>1</v>
      </c>
      <c r="O555" t="s">
        <v>87</v>
      </c>
      <c r="P555" t="s">
        <v>244</v>
      </c>
      <c r="T555">
        <v>14.045035</v>
      </c>
    </row>
    <row r="556" spans="1:20">
      <c r="A556">
        <v>776</v>
      </c>
      <c r="B556" t="s">
        <v>247</v>
      </c>
      <c r="C556" t="s">
        <v>15</v>
      </c>
      <c r="D556" t="s">
        <v>223</v>
      </c>
      <c r="E556" t="s">
        <v>17</v>
      </c>
      <c r="F556" t="s">
        <v>224</v>
      </c>
      <c r="G556" t="s">
        <v>225</v>
      </c>
      <c r="H556" t="s">
        <v>226</v>
      </c>
      <c r="I556" t="s">
        <v>227</v>
      </c>
      <c r="K556" t="s">
        <v>228</v>
      </c>
      <c r="L556" t="s">
        <v>229</v>
      </c>
      <c r="M556" s="2">
        <v>1.2673295120167241</v>
      </c>
      <c r="N556">
        <v>1</v>
      </c>
      <c r="O556" t="s">
        <v>87</v>
      </c>
      <c r="P556" t="s">
        <v>245</v>
      </c>
      <c r="T556">
        <v>1.2673300000000001</v>
      </c>
    </row>
    <row r="557" spans="1:20">
      <c r="A557">
        <v>777</v>
      </c>
      <c r="B557" t="s">
        <v>248</v>
      </c>
      <c r="C557" t="s">
        <v>15</v>
      </c>
      <c r="D557" t="s">
        <v>223</v>
      </c>
      <c r="E557" t="s">
        <v>17</v>
      </c>
      <c r="F557" t="s">
        <v>224</v>
      </c>
      <c r="G557" t="s">
        <v>225</v>
      </c>
      <c r="H557" t="s">
        <v>226</v>
      </c>
      <c r="I557" t="s">
        <v>227</v>
      </c>
      <c r="K557" t="s">
        <v>228</v>
      </c>
      <c r="L557" t="s">
        <v>229</v>
      </c>
      <c r="M557" s="2">
        <v>17.304697405642894</v>
      </c>
      <c r="N557">
        <v>1</v>
      </c>
      <c r="O557" t="s">
        <v>87</v>
      </c>
      <c r="P557" t="s">
        <v>22</v>
      </c>
      <c r="T557">
        <v>17.304718999999999</v>
      </c>
    </row>
    <row r="558" spans="1:20">
      <c r="A558">
        <v>790</v>
      </c>
      <c r="B558" t="s">
        <v>249</v>
      </c>
      <c r="C558" t="s">
        <v>15</v>
      </c>
      <c r="D558" t="s">
        <v>223</v>
      </c>
      <c r="E558" t="s">
        <v>17</v>
      </c>
      <c r="F558" t="s">
        <v>224</v>
      </c>
      <c r="G558" t="s">
        <v>225</v>
      </c>
      <c r="H558" t="s">
        <v>226</v>
      </c>
      <c r="I558" t="s">
        <v>227</v>
      </c>
      <c r="K558" t="s">
        <v>228</v>
      </c>
      <c r="L558" t="s">
        <v>229</v>
      </c>
      <c r="M558" s="2">
        <v>20.020336800630609</v>
      </c>
      <c r="N558">
        <v>1</v>
      </c>
      <c r="O558" t="s">
        <v>87</v>
      </c>
      <c r="P558" t="s">
        <v>244</v>
      </c>
      <c r="T558">
        <v>20.020357000000001</v>
      </c>
    </row>
    <row r="559" spans="1:20">
      <c r="A559">
        <v>791</v>
      </c>
      <c r="B559" t="s">
        <v>250</v>
      </c>
      <c r="C559" t="s">
        <v>15</v>
      </c>
      <c r="D559" t="s">
        <v>223</v>
      </c>
      <c r="E559" t="s">
        <v>17</v>
      </c>
      <c r="F559" t="s">
        <v>224</v>
      </c>
      <c r="G559" t="s">
        <v>225</v>
      </c>
      <c r="H559" t="s">
        <v>226</v>
      </c>
      <c r="I559" t="s">
        <v>227</v>
      </c>
      <c r="K559" t="s">
        <v>228</v>
      </c>
      <c r="L559" t="s">
        <v>229</v>
      </c>
      <c r="M559" s="2">
        <v>3.7451184132883273</v>
      </c>
      <c r="N559">
        <v>1</v>
      </c>
      <c r="O559" t="s">
        <v>87</v>
      </c>
      <c r="P559" t="s">
        <v>244</v>
      </c>
      <c r="T559">
        <v>3.7451219999999998</v>
      </c>
    </row>
    <row r="560" spans="1:20">
      <c r="A560">
        <v>793</v>
      </c>
      <c r="B560" t="s">
        <v>251</v>
      </c>
      <c r="C560" t="s">
        <v>15</v>
      </c>
      <c r="D560" t="s">
        <v>223</v>
      </c>
      <c r="E560" t="s">
        <v>17</v>
      </c>
      <c r="F560" t="s">
        <v>224</v>
      </c>
      <c r="G560" t="s">
        <v>225</v>
      </c>
      <c r="H560" t="s">
        <v>226</v>
      </c>
      <c r="I560" t="s">
        <v>227</v>
      </c>
      <c r="K560" t="s">
        <v>228</v>
      </c>
      <c r="L560" t="s">
        <v>229</v>
      </c>
      <c r="M560" s="2">
        <v>7.2300774872370175</v>
      </c>
      <c r="N560">
        <v>1</v>
      </c>
      <c r="O560" t="s">
        <v>87</v>
      </c>
      <c r="P560" t="s">
        <v>244</v>
      </c>
      <c r="T560">
        <v>7.230086</v>
      </c>
    </row>
    <row r="561" spans="1:20">
      <c r="A561">
        <v>797</v>
      </c>
      <c r="B561" t="s">
        <v>252</v>
      </c>
      <c r="C561" t="s">
        <v>15</v>
      </c>
      <c r="D561" t="s">
        <v>223</v>
      </c>
      <c r="E561" t="s">
        <v>17</v>
      </c>
      <c r="F561" t="s">
        <v>224</v>
      </c>
      <c r="G561" t="s">
        <v>225</v>
      </c>
      <c r="H561" t="s">
        <v>226</v>
      </c>
      <c r="I561" t="s">
        <v>227</v>
      </c>
      <c r="K561" t="s">
        <v>228</v>
      </c>
      <c r="L561" t="s">
        <v>229</v>
      </c>
      <c r="M561" s="2">
        <v>4.9254049986903423</v>
      </c>
      <c r="N561">
        <v>1</v>
      </c>
      <c r="O561" t="s">
        <v>87</v>
      </c>
      <c r="P561" t="s">
        <v>244</v>
      </c>
      <c r="T561">
        <v>4.9254100000000003</v>
      </c>
    </row>
    <row r="562" spans="1:20">
      <c r="A562">
        <v>798</v>
      </c>
      <c r="B562" t="s">
        <v>253</v>
      </c>
      <c r="C562" t="s">
        <v>15</v>
      </c>
      <c r="D562" t="s">
        <v>223</v>
      </c>
      <c r="E562" t="s">
        <v>17</v>
      </c>
      <c r="F562" t="s">
        <v>224</v>
      </c>
      <c r="G562" t="s">
        <v>225</v>
      </c>
      <c r="H562" t="s">
        <v>226</v>
      </c>
      <c r="I562" t="s">
        <v>227</v>
      </c>
      <c r="K562" t="s">
        <v>228</v>
      </c>
      <c r="L562" t="s">
        <v>229</v>
      </c>
      <c r="M562" s="2">
        <v>1.0571252474758208</v>
      </c>
      <c r="N562">
        <v>1</v>
      </c>
      <c r="O562" t="s">
        <v>87</v>
      </c>
      <c r="P562" t="s">
        <v>244</v>
      </c>
      <c r="T562">
        <v>1.0571269999999999</v>
      </c>
    </row>
    <row r="563" spans="1:20">
      <c r="A563">
        <v>858</v>
      </c>
      <c r="B563" t="s">
        <v>254</v>
      </c>
      <c r="C563" t="s">
        <v>15</v>
      </c>
      <c r="D563" t="s">
        <v>223</v>
      </c>
      <c r="E563" t="s">
        <v>17</v>
      </c>
      <c r="F563" t="s">
        <v>224</v>
      </c>
      <c r="G563" t="s">
        <v>225</v>
      </c>
      <c r="H563" t="s">
        <v>226</v>
      </c>
      <c r="I563" t="s">
        <v>227</v>
      </c>
      <c r="K563" t="s">
        <v>228</v>
      </c>
      <c r="L563" t="s">
        <v>229</v>
      </c>
      <c r="M563" s="2">
        <v>0.28590631452533566</v>
      </c>
      <c r="N563">
        <v>1</v>
      </c>
      <c r="O563" t="s">
        <v>87</v>
      </c>
      <c r="P563" t="s">
        <v>255</v>
      </c>
      <c r="T563">
        <v>21.582592999999999</v>
      </c>
    </row>
    <row r="564" spans="1:20">
      <c r="A564">
        <v>965</v>
      </c>
      <c r="B564" t="s">
        <v>223</v>
      </c>
      <c r="C564" t="s">
        <v>15</v>
      </c>
      <c r="D564" t="s">
        <v>223</v>
      </c>
      <c r="E564" t="s">
        <v>17</v>
      </c>
      <c r="F564" t="s">
        <v>224</v>
      </c>
      <c r="G564" t="s">
        <v>225</v>
      </c>
      <c r="H564" t="s">
        <v>226</v>
      </c>
      <c r="I564" t="s">
        <v>227</v>
      </c>
      <c r="K564" t="s">
        <v>228</v>
      </c>
      <c r="L564" t="s">
        <v>229</v>
      </c>
      <c r="M564" s="2">
        <v>18.509073779424046</v>
      </c>
      <c r="N564">
        <v>1</v>
      </c>
      <c r="O564" t="s">
        <v>87</v>
      </c>
      <c r="P564" t="s">
        <v>256</v>
      </c>
      <c r="T564" t="s">
        <v>26</v>
      </c>
    </row>
    <row r="565" spans="1:20">
      <c r="A565">
        <v>999</v>
      </c>
      <c r="B565" t="s">
        <v>223</v>
      </c>
      <c r="C565" t="s">
        <v>15</v>
      </c>
      <c r="D565" t="s">
        <v>223</v>
      </c>
      <c r="E565" t="s">
        <v>17</v>
      </c>
      <c r="F565" t="s">
        <v>224</v>
      </c>
      <c r="G565" t="s">
        <v>225</v>
      </c>
      <c r="H565" t="s">
        <v>226</v>
      </c>
      <c r="I565" t="s">
        <v>227</v>
      </c>
      <c r="K565" t="s">
        <v>228</v>
      </c>
      <c r="L565" t="s">
        <v>229</v>
      </c>
      <c r="M565" s="2">
        <v>9.9695726906786977</v>
      </c>
      <c r="N565">
        <v>1</v>
      </c>
      <c r="O565" t="s">
        <v>87</v>
      </c>
      <c r="P565" t="s">
        <v>260</v>
      </c>
      <c r="T565" t="s">
        <v>26</v>
      </c>
    </row>
    <row r="566" spans="1:20">
      <c r="A566">
        <v>992</v>
      </c>
      <c r="B566" t="s">
        <v>223</v>
      </c>
      <c r="C566" t="s">
        <v>15</v>
      </c>
      <c r="D566" t="s">
        <v>223</v>
      </c>
      <c r="E566" t="s">
        <v>17</v>
      </c>
      <c r="F566" t="s">
        <v>224</v>
      </c>
      <c r="G566" t="s">
        <v>225</v>
      </c>
      <c r="H566" t="s">
        <v>226</v>
      </c>
      <c r="I566" t="s">
        <v>227</v>
      </c>
      <c r="K566" t="s">
        <v>264</v>
      </c>
      <c r="L566" t="s">
        <v>265</v>
      </c>
      <c r="M566" s="2">
        <v>1.0037548862574934</v>
      </c>
      <c r="N566">
        <v>1</v>
      </c>
      <c r="O566" t="s">
        <v>87</v>
      </c>
      <c r="P566" t="s">
        <v>266</v>
      </c>
      <c r="T566" t="s">
        <v>26</v>
      </c>
    </row>
    <row r="567" spans="1:20">
      <c r="A567">
        <v>158</v>
      </c>
      <c r="B567" t="s">
        <v>972</v>
      </c>
      <c r="C567" t="s">
        <v>15</v>
      </c>
      <c r="D567" t="s">
        <v>223</v>
      </c>
      <c r="E567" t="s">
        <v>17</v>
      </c>
      <c r="F567" t="s">
        <v>224</v>
      </c>
      <c r="G567" t="s">
        <v>225</v>
      </c>
      <c r="H567" t="s">
        <v>226</v>
      </c>
      <c r="I567" t="s">
        <v>227</v>
      </c>
      <c r="K567" t="s">
        <v>973</v>
      </c>
      <c r="L567" t="s">
        <v>974</v>
      </c>
      <c r="M567" s="2">
        <v>5.4756966163890022</v>
      </c>
      <c r="N567">
        <v>1</v>
      </c>
      <c r="O567" t="s">
        <v>87</v>
      </c>
      <c r="P567" t="s">
        <v>22</v>
      </c>
      <c r="T567">
        <v>8.0166850000000007</v>
      </c>
    </row>
    <row r="568" spans="1:20">
      <c r="A568">
        <v>623</v>
      </c>
      <c r="B568" t="s">
        <v>984</v>
      </c>
      <c r="C568" t="s">
        <v>15</v>
      </c>
      <c r="D568" t="s">
        <v>223</v>
      </c>
      <c r="E568" t="s">
        <v>17</v>
      </c>
      <c r="F568" t="s">
        <v>224</v>
      </c>
      <c r="G568" t="s">
        <v>225</v>
      </c>
      <c r="H568" t="s">
        <v>226</v>
      </c>
      <c r="I568" t="s">
        <v>227</v>
      </c>
      <c r="K568" t="s">
        <v>976</v>
      </c>
      <c r="L568" t="s">
        <v>182</v>
      </c>
      <c r="M568" s="2">
        <v>3.6293166111503732</v>
      </c>
      <c r="N568">
        <v>1</v>
      </c>
      <c r="O568" t="s">
        <v>87</v>
      </c>
      <c r="P568" t="s">
        <v>716</v>
      </c>
      <c r="T568">
        <v>3.6293169999999999</v>
      </c>
    </row>
    <row r="569" spans="1:20">
      <c r="A569">
        <v>714</v>
      </c>
      <c r="B569" t="s">
        <v>985</v>
      </c>
      <c r="C569" t="s">
        <v>15</v>
      </c>
      <c r="D569" t="s">
        <v>223</v>
      </c>
      <c r="E569" t="s">
        <v>17</v>
      </c>
      <c r="F569" t="s">
        <v>224</v>
      </c>
      <c r="G569" t="s">
        <v>225</v>
      </c>
      <c r="H569" t="s">
        <v>226</v>
      </c>
      <c r="I569" t="s">
        <v>227</v>
      </c>
      <c r="K569" t="s">
        <v>976</v>
      </c>
      <c r="L569" t="s">
        <v>182</v>
      </c>
      <c r="M569" s="2">
        <v>0.40828703142683459</v>
      </c>
      <c r="N569">
        <v>1</v>
      </c>
      <c r="O569" t="s">
        <v>87</v>
      </c>
      <c r="P569" t="s">
        <v>756</v>
      </c>
      <c r="T569">
        <v>0.40828700000000001</v>
      </c>
    </row>
    <row r="570" spans="1:20">
      <c r="A570">
        <v>740</v>
      </c>
      <c r="B570" t="s">
        <v>986</v>
      </c>
      <c r="C570" t="s">
        <v>15</v>
      </c>
      <c r="D570" t="s">
        <v>223</v>
      </c>
      <c r="E570" t="s">
        <v>17</v>
      </c>
      <c r="F570" t="s">
        <v>224</v>
      </c>
      <c r="G570" t="s">
        <v>225</v>
      </c>
      <c r="H570" t="s">
        <v>226</v>
      </c>
      <c r="I570" t="s">
        <v>227</v>
      </c>
      <c r="K570" t="s">
        <v>976</v>
      </c>
      <c r="L570" t="s">
        <v>182</v>
      </c>
      <c r="M570" s="2">
        <v>0.69625916883707362</v>
      </c>
      <c r="N570">
        <v>1</v>
      </c>
      <c r="O570" t="s">
        <v>87</v>
      </c>
      <c r="P570" t="s">
        <v>823</v>
      </c>
      <c r="T570">
        <v>0.69625899999999996</v>
      </c>
    </row>
    <row r="571" spans="1:20">
      <c r="A571">
        <v>756</v>
      </c>
      <c r="B571" t="s">
        <v>987</v>
      </c>
      <c r="C571" t="s">
        <v>15</v>
      </c>
      <c r="D571" t="s">
        <v>223</v>
      </c>
      <c r="E571" t="s">
        <v>17</v>
      </c>
      <c r="F571" t="s">
        <v>224</v>
      </c>
      <c r="G571" t="s">
        <v>225</v>
      </c>
      <c r="H571" t="s">
        <v>226</v>
      </c>
      <c r="I571" t="s">
        <v>227</v>
      </c>
      <c r="K571" t="s">
        <v>976</v>
      </c>
      <c r="L571" t="s">
        <v>182</v>
      </c>
      <c r="M571" s="2">
        <v>0.11227416120152414</v>
      </c>
      <c r="N571">
        <v>1</v>
      </c>
      <c r="O571" t="s">
        <v>87</v>
      </c>
      <c r="P571" t="s">
        <v>244</v>
      </c>
      <c r="T571">
        <v>0.112273</v>
      </c>
    </row>
    <row r="572" spans="1:20">
      <c r="A572">
        <v>328</v>
      </c>
      <c r="B572" t="s">
        <v>1036</v>
      </c>
      <c r="C572" t="s">
        <v>15</v>
      </c>
      <c r="D572" t="s">
        <v>223</v>
      </c>
      <c r="E572" t="s">
        <v>17</v>
      </c>
      <c r="F572" t="s">
        <v>224</v>
      </c>
      <c r="G572" t="s">
        <v>225</v>
      </c>
      <c r="H572" t="s">
        <v>226</v>
      </c>
      <c r="I572" t="s">
        <v>227</v>
      </c>
      <c r="K572" t="s">
        <v>85</v>
      </c>
      <c r="L572" t="s">
        <v>996</v>
      </c>
      <c r="M572" s="2">
        <v>3.7771383539336667</v>
      </c>
      <c r="N572">
        <v>1</v>
      </c>
      <c r="O572" t="s">
        <v>87</v>
      </c>
      <c r="P572" t="s">
        <v>22</v>
      </c>
      <c r="T572">
        <v>3.777145</v>
      </c>
    </row>
    <row r="573" spans="1:20">
      <c r="A573">
        <v>558</v>
      </c>
      <c r="B573" t="s">
        <v>1075</v>
      </c>
      <c r="C573" t="s">
        <v>15</v>
      </c>
      <c r="D573" t="s">
        <v>223</v>
      </c>
      <c r="E573" t="s">
        <v>17</v>
      </c>
      <c r="F573" t="s">
        <v>224</v>
      </c>
      <c r="G573" t="s">
        <v>225</v>
      </c>
      <c r="H573" t="s">
        <v>226</v>
      </c>
      <c r="I573" t="s">
        <v>227</v>
      </c>
      <c r="K573" t="s">
        <v>85</v>
      </c>
      <c r="L573" t="s">
        <v>996</v>
      </c>
      <c r="M573" s="2">
        <v>6.3791550120340217</v>
      </c>
      <c r="N573">
        <v>1</v>
      </c>
      <c r="O573" t="s">
        <v>87</v>
      </c>
      <c r="P573" t="s">
        <v>950</v>
      </c>
      <c r="T573">
        <v>6.3791630000000001</v>
      </c>
    </row>
    <row r="574" spans="1:20">
      <c r="A574">
        <v>644</v>
      </c>
      <c r="B574" t="s">
        <v>1090</v>
      </c>
      <c r="C574" t="s">
        <v>15</v>
      </c>
      <c r="D574" t="s">
        <v>223</v>
      </c>
      <c r="E574" t="s">
        <v>17</v>
      </c>
      <c r="F574" t="s">
        <v>224</v>
      </c>
      <c r="G574" t="s">
        <v>225</v>
      </c>
      <c r="H574" t="s">
        <v>226</v>
      </c>
      <c r="I574" t="s">
        <v>227</v>
      </c>
      <c r="K574" t="s">
        <v>85</v>
      </c>
      <c r="L574" t="s">
        <v>996</v>
      </c>
      <c r="M574" s="2">
        <v>0.19937661940368581</v>
      </c>
      <c r="N574">
        <v>1</v>
      </c>
      <c r="O574" t="s">
        <v>87</v>
      </c>
      <c r="P574" t="s">
        <v>739</v>
      </c>
      <c r="T574">
        <v>0.199377</v>
      </c>
    </row>
    <row r="575" spans="1:20">
      <c r="A575">
        <v>833</v>
      </c>
      <c r="B575" t="s">
        <v>1092</v>
      </c>
      <c r="C575" t="s">
        <v>15</v>
      </c>
      <c r="D575" t="s">
        <v>223</v>
      </c>
      <c r="E575" t="s">
        <v>17</v>
      </c>
      <c r="F575" t="s">
        <v>224</v>
      </c>
      <c r="G575" t="s">
        <v>225</v>
      </c>
      <c r="H575" t="s">
        <v>226</v>
      </c>
      <c r="I575" t="s">
        <v>227</v>
      </c>
      <c r="K575" t="s">
        <v>85</v>
      </c>
      <c r="L575" t="s">
        <v>996</v>
      </c>
      <c r="M575" s="2">
        <v>0.34056804732558077</v>
      </c>
      <c r="N575">
        <v>1</v>
      </c>
      <c r="O575" t="s">
        <v>87</v>
      </c>
      <c r="P575" t="s">
        <v>22</v>
      </c>
      <c r="T575">
        <v>0.34056799999999998</v>
      </c>
    </row>
    <row r="576" spans="1:20">
      <c r="A576">
        <v>851</v>
      </c>
      <c r="B576" t="s">
        <v>1093</v>
      </c>
      <c r="C576" t="s">
        <v>15</v>
      </c>
      <c r="D576" t="s">
        <v>223</v>
      </c>
      <c r="E576" t="s">
        <v>17</v>
      </c>
      <c r="F576" t="s">
        <v>224</v>
      </c>
      <c r="G576" t="s">
        <v>225</v>
      </c>
      <c r="H576" t="s">
        <v>226</v>
      </c>
      <c r="I576" t="s">
        <v>227</v>
      </c>
      <c r="K576" t="s">
        <v>85</v>
      </c>
      <c r="L576" t="s">
        <v>86</v>
      </c>
      <c r="M576" s="2">
        <v>3.6826026623110262</v>
      </c>
      <c r="N576">
        <v>1</v>
      </c>
      <c r="O576" t="s">
        <v>87</v>
      </c>
      <c r="P576" t="s">
        <v>255</v>
      </c>
      <c r="T576">
        <v>3.6826080000000001</v>
      </c>
    </row>
    <row r="577" spans="1:20">
      <c r="A577">
        <v>852</v>
      </c>
      <c r="B577" t="s">
        <v>1094</v>
      </c>
      <c r="C577" t="s">
        <v>15</v>
      </c>
      <c r="D577" t="s">
        <v>223</v>
      </c>
      <c r="E577" t="s">
        <v>17</v>
      </c>
      <c r="F577" t="s">
        <v>224</v>
      </c>
      <c r="G577" t="s">
        <v>225</v>
      </c>
      <c r="H577" t="s">
        <v>226</v>
      </c>
      <c r="I577" t="s">
        <v>227</v>
      </c>
      <c r="K577" t="s">
        <v>85</v>
      </c>
      <c r="L577" t="s">
        <v>86</v>
      </c>
      <c r="M577" s="2">
        <v>2.1603710499004167</v>
      </c>
      <c r="N577">
        <v>1</v>
      </c>
      <c r="O577" t="s">
        <v>87</v>
      </c>
      <c r="P577" t="s">
        <v>255</v>
      </c>
      <c r="T577">
        <v>2.1603699999999999</v>
      </c>
    </row>
    <row r="578" spans="1:20">
      <c r="A578">
        <v>854</v>
      </c>
      <c r="B578" t="s">
        <v>1095</v>
      </c>
      <c r="C578" t="s">
        <v>15</v>
      </c>
      <c r="D578" t="s">
        <v>223</v>
      </c>
      <c r="E578" t="s">
        <v>17</v>
      </c>
      <c r="F578" t="s">
        <v>224</v>
      </c>
      <c r="G578" t="s">
        <v>225</v>
      </c>
      <c r="H578" t="s">
        <v>226</v>
      </c>
      <c r="I578" t="s">
        <v>227</v>
      </c>
      <c r="K578" t="s">
        <v>85</v>
      </c>
      <c r="L578" t="s">
        <v>86</v>
      </c>
      <c r="M578" s="2">
        <v>1.7518705458058841</v>
      </c>
      <c r="N578">
        <v>1</v>
      </c>
      <c r="O578" t="s">
        <v>87</v>
      </c>
      <c r="P578" t="s">
        <v>255</v>
      </c>
      <c r="T578">
        <v>1.751871</v>
      </c>
    </row>
    <row r="579" spans="1:20">
      <c r="A579">
        <v>855</v>
      </c>
      <c r="B579" t="s">
        <v>1096</v>
      </c>
      <c r="C579" t="s">
        <v>15</v>
      </c>
      <c r="D579" t="s">
        <v>223</v>
      </c>
      <c r="E579" t="s">
        <v>17</v>
      </c>
      <c r="F579" t="s">
        <v>224</v>
      </c>
      <c r="G579" t="s">
        <v>225</v>
      </c>
      <c r="H579" t="s">
        <v>226</v>
      </c>
      <c r="I579" t="s">
        <v>227</v>
      </c>
      <c r="K579" t="s">
        <v>85</v>
      </c>
      <c r="L579" t="s">
        <v>996</v>
      </c>
      <c r="M579" s="2">
        <v>1.52020703360136</v>
      </c>
      <c r="N579">
        <v>1</v>
      </c>
      <c r="O579" t="s">
        <v>87</v>
      </c>
      <c r="P579" t="s">
        <v>255</v>
      </c>
      <c r="T579">
        <v>1.520208</v>
      </c>
    </row>
    <row r="580" spans="1:20">
      <c r="A580">
        <v>856</v>
      </c>
      <c r="B580" t="s">
        <v>1097</v>
      </c>
      <c r="C580" t="s">
        <v>15</v>
      </c>
      <c r="D580" t="s">
        <v>223</v>
      </c>
      <c r="E580" t="s">
        <v>17</v>
      </c>
      <c r="F580" t="s">
        <v>224</v>
      </c>
      <c r="G580" t="s">
        <v>225</v>
      </c>
      <c r="H580" t="s">
        <v>226</v>
      </c>
      <c r="I580" t="s">
        <v>227</v>
      </c>
      <c r="K580" t="s">
        <v>85</v>
      </c>
      <c r="L580" t="s">
        <v>86</v>
      </c>
      <c r="M580" s="2">
        <v>1.289502113243354</v>
      </c>
      <c r="N580">
        <v>1</v>
      </c>
      <c r="O580" t="s">
        <v>87</v>
      </c>
      <c r="P580" t="s">
        <v>22</v>
      </c>
      <c r="T580">
        <v>1.2895019999999999</v>
      </c>
    </row>
    <row r="581" spans="1:20">
      <c r="A581">
        <v>996</v>
      </c>
      <c r="B581" t="s">
        <v>223</v>
      </c>
      <c r="C581" t="s">
        <v>15</v>
      </c>
      <c r="D581" t="s">
        <v>223</v>
      </c>
      <c r="E581" t="s">
        <v>17</v>
      </c>
      <c r="F581" t="s">
        <v>224</v>
      </c>
      <c r="G581" t="s">
        <v>225</v>
      </c>
      <c r="H581" t="s">
        <v>226</v>
      </c>
      <c r="I581" t="s">
        <v>227</v>
      </c>
      <c r="K581" t="s">
        <v>85</v>
      </c>
      <c r="L581" t="s">
        <v>86</v>
      </c>
      <c r="M581" s="2">
        <v>3.5960776770137834</v>
      </c>
      <c r="N581">
        <v>1</v>
      </c>
      <c r="O581" t="s">
        <v>87</v>
      </c>
      <c r="P581" t="s">
        <v>260</v>
      </c>
      <c r="T581" t="s">
        <v>26</v>
      </c>
    </row>
    <row r="582" spans="1:20">
      <c r="A582">
        <v>997</v>
      </c>
      <c r="B582" t="s">
        <v>223</v>
      </c>
      <c r="C582" t="s">
        <v>15</v>
      </c>
      <c r="D582" t="s">
        <v>223</v>
      </c>
      <c r="E582" t="s">
        <v>17</v>
      </c>
      <c r="F582" t="s">
        <v>224</v>
      </c>
      <c r="G582" t="s">
        <v>225</v>
      </c>
      <c r="H582" t="s">
        <v>226</v>
      </c>
      <c r="I582" t="s">
        <v>227</v>
      </c>
      <c r="K582" t="s">
        <v>85</v>
      </c>
      <c r="L582" t="s">
        <v>86</v>
      </c>
      <c r="M582" s="2">
        <v>3.2743903166899768</v>
      </c>
      <c r="N582">
        <v>1</v>
      </c>
      <c r="O582" t="s">
        <v>87</v>
      </c>
      <c r="P582" t="s">
        <v>260</v>
      </c>
      <c r="T582" t="s">
        <v>26</v>
      </c>
    </row>
    <row r="583" spans="1:20">
      <c r="A583">
        <v>998</v>
      </c>
      <c r="B583" t="s">
        <v>223</v>
      </c>
      <c r="C583" t="s">
        <v>15</v>
      </c>
      <c r="D583" t="s">
        <v>223</v>
      </c>
      <c r="E583" t="s">
        <v>17</v>
      </c>
      <c r="F583" t="s">
        <v>224</v>
      </c>
      <c r="G583" t="s">
        <v>225</v>
      </c>
      <c r="H583" t="s">
        <v>226</v>
      </c>
      <c r="I583" t="s">
        <v>227</v>
      </c>
      <c r="K583" t="s">
        <v>85</v>
      </c>
      <c r="L583" t="s">
        <v>86</v>
      </c>
      <c r="M583" s="2">
        <v>4.4998119082449106</v>
      </c>
      <c r="N583">
        <v>1</v>
      </c>
      <c r="O583" t="s">
        <v>87</v>
      </c>
      <c r="P583" t="s">
        <v>260</v>
      </c>
      <c r="T583" t="s">
        <v>26</v>
      </c>
    </row>
    <row r="584" spans="1:20">
      <c r="A584">
        <v>1058</v>
      </c>
      <c r="B584" t="s">
        <v>432</v>
      </c>
      <c r="C584" t="s">
        <v>15</v>
      </c>
      <c r="D584" t="s">
        <v>223</v>
      </c>
      <c r="E584" t="s">
        <v>17</v>
      </c>
      <c r="F584" t="s">
        <v>224</v>
      </c>
      <c r="G584" t="s">
        <v>225</v>
      </c>
      <c r="H584" t="s">
        <v>226</v>
      </c>
      <c r="I584" t="s">
        <v>227</v>
      </c>
      <c r="K584" t="s">
        <v>85</v>
      </c>
      <c r="L584" t="s">
        <v>86</v>
      </c>
      <c r="M584" s="2">
        <v>1.4471133402193304</v>
      </c>
      <c r="N584">
        <v>1</v>
      </c>
      <c r="O584" t="s">
        <v>87</v>
      </c>
      <c r="P584" t="s">
        <v>430</v>
      </c>
      <c r="T584">
        <v>14.909324</v>
      </c>
    </row>
    <row r="585" spans="1:20">
      <c r="A585">
        <v>380</v>
      </c>
      <c r="B585" t="s">
        <v>1148</v>
      </c>
      <c r="C585" t="s">
        <v>15</v>
      </c>
      <c r="D585" t="s">
        <v>223</v>
      </c>
      <c r="E585" t="s">
        <v>17</v>
      </c>
      <c r="F585" t="s">
        <v>224</v>
      </c>
      <c r="G585" t="s">
        <v>225</v>
      </c>
      <c r="H585" t="s">
        <v>226</v>
      </c>
      <c r="I585" t="s">
        <v>227</v>
      </c>
      <c r="K585" t="s">
        <v>1136</v>
      </c>
      <c r="L585" t="s">
        <v>1060</v>
      </c>
      <c r="M585" s="2">
        <v>0.38563510944287666</v>
      </c>
      <c r="N585">
        <v>1</v>
      </c>
      <c r="O585" t="s">
        <v>87</v>
      </c>
      <c r="P585" t="s">
        <v>549</v>
      </c>
      <c r="T585">
        <v>0.38563599999999998</v>
      </c>
    </row>
    <row r="586" spans="1:20">
      <c r="A586">
        <v>384</v>
      </c>
      <c r="B586" t="s">
        <v>1152</v>
      </c>
      <c r="C586" t="s">
        <v>15</v>
      </c>
      <c r="D586" t="s">
        <v>223</v>
      </c>
      <c r="E586" t="s">
        <v>17</v>
      </c>
      <c r="F586" t="s">
        <v>224</v>
      </c>
      <c r="G586" t="s">
        <v>225</v>
      </c>
      <c r="H586" t="s">
        <v>226</v>
      </c>
      <c r="I586" t="s">
        <v>227</v>
      </c>
      <c r="K586" t="s">
        <v>1136</v>
      </c>
      <c r="L586" t="s">
        <v>1060</v>
      </c>
      <c r="M586" s="2">
        <v>0.14141732231903253</v>
      </c>
      <c r="N586">
        <v>1</v>
      </c>
      <c r="O586" t="s">
        <v>87</v>
      </c>
      <c r="P586" t="s">
        <v>549</v>
      </c>
      <c r="T586">
        <v>0.14141699999999999</v>
      </c>
    </row>
    <row r="587" spans="1:20">
      <c r="A587">
        <v>387</v>
      </c>
      <c r="B587" t="s">
        <v>1153</v>
      </c>
      <c r="C587" t="s">
        <v>15</v>
      </c>
      <c r="D587" t="s">
        <v>223</v>
      </c>
      <c r="E587" t="s">
        <v>17</v>
      </c>
      <c r="F587" t="s">
        <v>224</v>
      </c>
      <c r="G587" t="s">
        <v>225</v>
      </c>
      <c r="H587" t="s">
        <v>226</v>
      </c>
      <c r="I587" t="s">
        <v>227</v>
      </c>
      <c r="K587" t="s">
        <v>1136</v>
      </c>
      <c r="L587" t="s">
        <v>1060</v>
      </c>
      <c r="M587" s="2">
        <v>0.73352613211230433</v>
      </c>
      <c r="N587">
        <v>1</v>
      </c>
      <c r="O587" t="s">
        <v>87</v>
      </c>
      <c r="P587" t="s">
        <v>549</v>
      </c>
      <c r="T587">
        <v>0.73352799999999996</v>
      </c>
    </row>
    <row r="588" spans="1:20">
      <c r="A588">
        <v>388</v>
      </c>
      <c r="B588" t="s">
        <v>1154</v>
      </c>
      <c r="C588" t="s">
        <v>15</v>
      </c>
      <c r="D588" t="s">
        <v>223</v>
      </c>
      <c r="E588" t="s">
        <v>17</v>
      </c>
      <c r="F588" t="s">
        <v>224</v>
      </c>
      <c r="G588" t="s">
        <v>225</v>
      </c>
      <c r="H588" t="s">
        <v>226</v>
      </c>
      <c r="I588" t="s">
        <v>227</v>
      </c>
      <c r="K588" t="s">
        <v>1136</v>
      </c>
      <c r="L588" t="s">
        <v>1060</v>
      </c>
      <c r="M588" s="2">
        <v>0.38225874356908812</v>
      </c>
      <c r="N588">
        <v>1</v>
      </c>
      <c r="O588" t="s">
        <v>87</v>
      </c>
      <c r="P588" t="s">
        <v>549</v>
      </c>
      <c r="T588">
        <v>0.38225799999999999</v>
      </c>
    </row>
    <row r="589" spans="1:20">
      <c r="A589">
        <v>743</v>
      </c>
      <c r="B589" t="s">
        <v>1177</v>
      </c>
      <c r="C589" t="s">
        <v>15</v>
      </c>
      <c r="D589" t="s">
        <v>223</v>
      </c>
      <c r="E589" t="s">
        <v>17</v>
      </c>
      <c r="F589" t="s">
        <v>224</v>
      </c>
      <c r="G589" t="s">
        <v>225</v>
      </c>
      <c r="H589" t="s">
        <v>226</v>
      </c>
      <c r="I589" t="s">
        <v>227</v>
      </c>
      <c r="K589" t="s">
        <v>1136</v>
      </c>
      <c r="L589" t="s">
        <v>1060</v>
      </c>
      <c r="M589" s="2">
        <v>0.4271870741760278</v>
      </c>
      <c r="N589">
        <v>1</v>
      </c>
      <c r="O589" t="s">
        <v>87</v>
      </c>
      <c r="P589" t="s">
        <v>1178</v>
      </c>
      <c r="T589">
        <v>0.42718800000000001</v>
      </c>
    </row>
    <row r="590" spans="1:20">
      <c r="A590">
        <v>754</v>
      </c>
      <c r="B590" t="s">
        <v>1180</v>
      </c>
      <c r="C590" t="s">
        <v>15</v>
      </c>
      <c r="D590" t="s">
        <v>223</v>
      </c>
      <c r="E590" t="s">
        <v>17</v>
      </c>
      <c r="F590" t="s">
        <v>224</v>
      </c>
      <c r="G590" t="s">
        <v>225</v>
      </c>
      <c r="H590" t="s">
        <v>226</v>
      </c>
      <c r="I590" t="s">
        <v>227</v>
      </c>
      <c r="K590" t="s">
        <v>1136</v>
      </c>
      <c r="L590" t="s">
        <v>1060</v>
      </c>
      <c r="M590" s="2">
        <v>61.983127104965334</v>
      </c>
      <c r="N590">
        <v>1</v>
      </c>
      <c r="O590" t="s">
        <v>87</v>
      </c>
      <c r="P590" t="s">
        <v>839</v>
      </c>
      <c r="T590">
        <v>61.983198000000002</v>
      </c>
    </row>
    <row r="591" spans="1:20">
      <c r="A591">
        <v>746</v>
      </c>
      <c r="B591" t="s">
        <v>1179</v>
      </c>
      <c r="C591" t="s">
        <v>15</v>
      </c>
      <c r="D591" t="s">
        <v>223</v>
      </c>
      <c r="E591" t="s">
        <v>17</v>
      </c>
      <c r="F591" t="s">
        <v>224</v>
      </c>
      <c r="G591" t="s">
        <v>225</v>
      </c>
      <c r="H591" t="s">
        <v>226</v>
      </c>
      <c r="I591" t="s">
        <v>227</v>
      </c>
      <c r="K591" t="s">
        <v>1136</v>
      </c>
      <c r="L591" t="s">
        <v>1060</v>
      </c>
      <c r="M591" s="2">
        <v>30.767049925374238</v>
      </c>
      <c r="N591">
        <v>1</v>
      </c>
      <c r="O591" t="s">
        <v>87</v>
      </c>
      <c r="P591" t="s">
        <v>1178</v>
      </c>
      <c r="T591">
        <v>30.767074000000001</v>
      </c>
    </row>
    <row r="592" spans="1:20">
      <c r="A592">
        <v>771</v>
      </c>
      <c r="B592" t="s">
        <v>1181</v>
      </c>
      <c r="C592" t="s">
        <v>15</v>
      </c>
      <c r="D592" t="s">
        <v>223</v>
      </c>
      <c r="E592" t="s">
        <v>17</v>
      </c>
      <c r="F592" t="s">
        <v>224</v>
      </c>
      <c r="G592" t="s">
        <v>225</v>
      </c>
      <c r="H592" t="s">
        <v>226</v>
      </c>
      <c r="I592" t="s">
        <v>227</v>
      </c>
      <c r="K592" t="s">
        <v>1136</v>
      </c>
      <c r="L592" t="s">
        <v>1060</v>
      </c>
      <c r="M592" s="2">
        <v>9.0556805847002373</v>
      </c>
      <c r="N592">
        <v>1</v>
      </c>
      <c r="O592" t="s">
        <v>87</v>
      </c>
      <c r="P592" t="s">
        <v>851</v>
      </c>
      <c r="T592">
        <v>9.0556819999999991</v>
      </c>
    </row>
    <row r="593" spans="1:20">
      <c r="A593">
        <v>429</v>
      </c>
      <c r="B593" t="s">
        <v>1198</v>
      </c>
      <c r="C593" t="s">
        <v>15</v>
      </c>
      <c r="D593" t="s">
        <v>223</v>
      </c>
      <c r="E593" t="s">
        <v>17</v>
      </c>
      <c r="F593" t="s">
        <v>224</v>
      </c>
      <c r="G593" t="s">
        <v>225</v>
      </c>
      <c r="H593" t="s">
        <v>226</v>
      </c>
      <c r="I593" t="s">
        <v>227</v>
      </c>
      <c r="K593" t="s">
        <v>128</v>
      </c>
      <c r="L593" t="s">
        <v>129</v>
      </c>
      <c r="M593" s="2">
        <v>7.106562248261615E-2</v>
      </c>
      <c r="N593">
        <v>1</v>
      </c>
      <c r="O593" t="s">
        <v>87</v>
      </c>
      <c r="P593" t="s">
        <v>1199</v>
      </c>
      <c r="T593">
        <v>7.1065000000000003E-2</v>
      </c>
    </row>
    <row r="594" spans="1:20">
      <c r="A594">
        <v>995</v>
      </c>
      <c r="B594" t="s">
        <v>223</v>
      </c>
      <c r="C594" t="s">
        <v>15</v>
      </c>
      <c r="D594" t="s">
        <v>223</v>
      </c>
      <c r="E594" t="s">
        <v>17</v>
      </c>
      <c r="F594" t="s">
        <v>224</v>
      </c>
      <c r="G594" t="s">
        <v>225</v>
      </c>
      <c r="H594" t="s">
        <v>226</v>
      </c>
      <c r="I594" t="s">
        <v>227</v>
      </c>
      <c r="K594" t="s">
        <v>128</v>
      </c>
      <c r="L594" t="s">
        <v>129</v>
      </c>
      <c r="M594" s="2">
        <v>0.62496322309148322</v>
      </c>
      <c r="N594">
        <v>1</v>
      </c>
      <c r="O594" t="s">
        <v>87</v>
      </c>
      <c r="P594" t="s">
        <v>962</v>
      </c>
      <c r="T594" t="s">
        <v>26</v>
      </c>
    </row>
    <row r="595" spans="1:20">
      <c r="A595">
        <v>617</v>
      </c>
      <c r="B595" t="s">
        <v>1342</v>
      </c>
      <c r="C595" t="s">
        <v>15</v>
      </c>
      <c r="D595" t="s">
        <v>223</v>
      </c>
      <c r="E595" t="s">
        <v>17</v>
      </c>
      <c r="F595" t="s">
        <v>224</v>
      </c>
      <c r="G595" t="s">
        <v>225</v>
      </c>
      <c r="H595" t="s">
        <v>226</v>
      </c>
      <c r="I595" t="s">
        <v>227</v>
      </c>
      <c r="K595" t="s">
        <v>1311</v>
      </c>
      <c r="L595" t="s">
        <v>1328</v>
      </c>
      <c r="M595" s="2">
        <v>0.34635233489668532</v>
      </c>
      <c r="N595">
        <v>1</v>
      </c>
      <c r="O595" t="s">
        <v>87</v>
      </c>
      <c r="P595" t="s">
        <v>701</v>
      </c>
      <c r="T595">
        <v>0.34635100000000002</v>
      </c>
    </row>
    <row r="596" spans="1:20">
      <c r="A596">
        <v>618</v>
      </c>
      <c r="B596" t="s">
        <v>1343</v>
      </c>
      <c r="C596" t="s">
        <v>15</v>
      </c>
      <c r="D596" t="s">
        <v>223</v>
      </c>
      <c r="E596" t="s">
        <v>17</v>
      </c>
      <c r="F596" t="s">
        <v>224</v>
      </c>
      <c r="G596" t="s">
        <v>225</v>
      </c>
      <c r="H596" t="s">
        <v>226</v>
      </c>
      <c r="I596" t="s">
        <v>227</v>
      </c>
      <c r="K596" t="s">
        <v>1311</v>
      </c>
      <c r="L596" t="s">
        <v>1328</v>
      </c>
      <c r="M596" s="2">
        <v>0.34515035014801598</v>
      </c>
      <c r="N596">
        <v>1</v>
      </c>
      <c r="O596" t="s">
        <v>87</v>
      </c>
      <c r="P596" t="s">
        <v>701</v>
      </c>
      <c r="T596">
        <v>0.34514899999999998</v>
      </c>
    </row>
    <row r="597" spans="1:20">
      <c r="A597">
        <v>87</v>
      </c>
      <c r="B597" t="s">
        <v>222</v>
      </c>
      <c r="C597" t="s">
        <v>15</v>
      </c>
      <c r="D597" t="s">
        <v>223</v>
      </c>
      <c r="E597" t="s">
        <v>17</v>
      </c>
      <c r="F597" t="s">
        <v>224</v>
      </c>
      <c r="G597" t="s">
        <v>225</v>
      </c>
      <c r="H597" t="s">
        <v>226</v>
      </c>
      <c r="I597" t="s">
        <v>227</v>
      </c>
      <c r="K597" t="s">
        <v>228</v>
      </c>
      <c r="L597" t="s">
        <v>229</v>
      </c>
      <c r="M597" s="2">
        <v>7.1253651779404281</v>
      </c>
      <c r="N597">
        <v>2</v>
      </c>
      <c r="O597" t="s">
        <v>126</v>
      </c>
      <c r="P597" t="s">
        <v>230</v>
      </c>
      <c r="T597">
        <v>7.1253729999999997</v>
      </c>
    </row>
    <row r="598" spans="1:20">
      <c r="A598">
        <v>991</v>
      </c>
      <c r="B598" t="s">
        <v>223</v>
      </c>
      <c r="C598" t="s">
        <v>15</v>
      </c>
      <c r="D598" t="s">
        <v>223</v>
      </c>
      <c r="E598" t="s">
        <v>17</v>
      </c>
      <c r="F598" t="s">
        <v>224</v>
      </c>
      <c r="G598" t="s">
        <v>225</v>
      </c>
      <c r="H598" t="s">
        <v>226</v>
      </c>
      <c r="I598" t="s">
        <v>227</v>
      </c>
      <c r="K598" t="s">
        <v>228</v>
      </c>
      <c r="L598" t="s">
        <v>229</v>
      </c>
      <c r="M598" s="2">
        <v>12.459713927341197</v>
      </c>
      <c r="N598">
        <v>2</v>
      </c>
      <c r="O598" t="s">
        <v>126</v>
      </c>
      <c r="P598" t="s">
        <v>259</v>
      </c>
      <c r="T598" t="s">
        <v>26</v>
      </c>
    </row>
    <row r="599" spans="1:20">
      <c r="A599">
        <v>193</v>
      </c>
      <c r="B599" t="s">
        <v>980</v>
      </c>
      <c r="C599" t="s">
        <v>15</v>
      </c>
      <c r="D599" t="s">
        <v>223</v>
      </c>
      <c r="E599" t="s">
        <v>17</v>
      </c>
      <c r="F599" t="s">
        <v>224</v>
      </c>
      <c r="G599" t="s">
        <v>225</v>
      </c>
      <c r="H599" t="s">
        <v>226</v>
      </c>
      <c r="I599" t="s">
        <v>227</v>
      </c>
      <c r="K599" t="s">
        <v>976</v>
      </c>
      <c r="L599" t="s">
        <v>182</v>
      </c>
      <c r="M599" s="2">
        <v>3.5671469452859745</v>
      </c>
      <c r="N599">
        <v>2</v>
      </c>
      <c r="O599" t="s">
        <v>126</v>
      </c>
      <c r="P599" t="s">
        <v>380</v>
      </c>
      <c r="T599">
        <v>3.6061489999999998</v>
      </c>
    </row>
    <row r="600" spans="1:20">
      <c r="A600">
        <v>96</v>
      </c>
      <c r="B600" t="s">
        <v>993</v>
      </c>
      <c r="C600" t="s">
        <v>15</v>
      </c>
      <c r="D600" t="s">
        <v>223</v>
      </c>
      <c r="E600" t="s">
        <v>17</v>
      </c>
      <c r="F600" t="s">
        <v>224</v>
      </c>
      <c r="G600" t="s">
        <v>225</v>
      </c>
      <c r="H600" t="s">
        <v>226</v>
      </c>
      <c r="I600" t="s">
        <v>227</v>
      </c>
      <c r="K600" t="s">
        <v>85</v>
      </c>
      <c r="L600" t="s">
        <v>86</v>
      </c>
      <c r="M600" s="2">
        <v>2.2921724376430119</v>
      </c>
      <c r="N600">
        <v>2</v>
      </c>
      <c r="O600" t="s">
        <v>126</v>
      </c>
      <c r="P600" t="s">
        <v>354</v>
      </c>
      <c r="T600">
        <v>2.2921749999999999</v>
      </c>
    </row>
    <row r="601" spans="1:20">
      <c r="A601">
        <v>431</v>
      </c>
      <c r="B601" t="s">
        <v>1058</v>
      </c>
      <c r="C601" t="s">
        <v>15</v>
      </c>
      <c r="D601" t="s">
        <v>223</v>
      </c>
      <c r="E601" t="s">
        <v>17</v>
      </c>
      <c r="F601" t="s">
        <v>224</v>
      </c>
      <c r="G601" t="s">
        <v>225</v>
      </c>
      <c r="H601" t="s">
        <v>226</v>
      </c>
      <c r="I601" t="s">
        <v>227</v>
      </c>
      <c r="K601" t="s">
        <v>85</v>
      </c>
      <c r="L601" t="s">
        <v>996</v>
      </c>
      <c r="M601" s="2">
        <v>1.6890433588016387</v>
      </c>
      <c r="N601">
        <v>2</v>
      </c>
      <c r="O601" t="s">
        <v>126</v>
      </c>
      <c r="P601" t="s">
        <v>564</v>
      </c>
      <c r="T601">
        <v>1.8989</v>
      </c>
    </row>
    <row r="602" spans="1:20">
      <c r="A602">
        <v>433</v>
      </c>
      <c r="B602" t="s">
        <v>1059</v>
      </c>
      <c r="C602" t="s">
        <v>15</v>
      </c>
      <c r="D602" t="s">
        <v>223</v>
      </c>
      <c r="E602" t="s">
        <v>17</v>
      </c>
      <c r="F602" t="s">
        <v>224</v>
      </c>
      <c r="G602" t="s">
        <v>225</v>
      </c>
      <c r="H602" t="s">
        <v>226</v>
      </c>
      <c r="I602" t="s">
        <v>227</v>
      </c>
      <c r="K602" t="s">
        <v>85</v>
      </c>
      <c r="L602" t="s">
        <v>1060</v>
      </c>
      <c r="M602" s="2">
        <v>2.4068683322378339</v>
      </c>
      <c r="N602">
        <v>2</v>
      </c>
      <c r="O602" t="s">
        <v>126</v>
      </c>
      <c r="P602" t="s">
        <v>564</v>
      </c>
      <c r="T602">
        <v>2.4068700000000001</v>
      </c>
    </row>
    <row r="603" spans="1:20">
      <c r="A603">
        <v>986</v>
      </c>
      <c r="B603" t="s">
        <v>223</v>
      </c>
      <c r="C603" t="s">
        <v>15</v>
      </c>
      <c r="D603" t="s">
        <v>223</v>
      </c>
      <c r="E603" t="s">
        <v>17</v>
      </c>
      <c r="F603" t="s">
        <v>224</v>
      </c>
      <c r="G603" t="s">
        <v>225</v>
      </c>
      <c r="H603" t="s">
        <v>226</v>
      </c>
      <c r="I603" t="s">
        <v>227</v>
      </c>
      <c r="K603" t="s">
        <v>85</v>
      </c>
      <c r="L603" t="s">
        <v>86</v>
      </c>
      <c r="M603" s="2">
        <v>1.0865082197061426</v>
      </c>
      <c r="N603">
        <v>2</v>
      </c>
      <c r="O603" t="s">
        <v>126</v>
      </c>
      <c r="P603" t="s">
        <v>1134</v>
      </c>
      <c r="T603" t="s">
        <v>26</v>
      </c>
    </row>
    <row r="604" spans="1:20">
      <c r="A604">
        <v>1061</v>
      </c>
      <c r="B604" t="s">
        <v>223</v>
      </c>
      <c r="C604" t="s">
        <v>15</v>
      </c>
      <c r="D604" t="s">
        <v>223</v>
      </c>
      <c r="E604" t="s">
        <v>17</v>
      </c>
      <c r="F604" t="s">
        <v>224</v>
      </c>
      <c r="G604" t="s">
        <v>225</v>
      </c>
      <c r="H604" t="s">
        <v>226</v>
      </c>
      <c r="I604" t="s">
        <v>227</v>
      </c>
      <c r="K604" t="s">
        <v>1136</v>
      </c>
      <c r="L604" t="s">
        <v>1060</v>
      </c>
      <c r="M604" s="2">
        <v>0.68823421714613298</v>
      </c>
      <c r="N604">
        <v>2</v>
      </c>
      <c r="O604" t="s">
        <v>126</v>
      </c>
      <c r="P604" t="s">
        <v>1183</v>
      </c>
      <c r="T604" t="s">
        <v>26</v>
      </c>
    </row>
    <row r="605" spans="1:20">
      <c r="A605">
        <v>148</v>
      </c>
      <c r="B605" t="s">
        <v>1276</v>
      </c>
      <c r="C605" t="s">
        <v>15</v>
      </c>
      <c r="D605" t="s">
        <v>223</v>
      </c>
      <c r="E605" t="s">
        <v>17</v>
      </c>
      <c r="F605" t="s">
        <v>224</v>
      </c>
      <c r="G605" t="s">
        <v>225</v>
      </c>
      <c r="H605" t="s">
        <v>226</v>
      </c>
      <c r="I605" t="s">
        <v>227</v>
      </c>
      <c r="K605" t="s">
        <v>1277</v>
      </c>
      <c r="L605" t="s">
        <v>1278</v>
      </c>
      <c r="M605" s="2">
        <v>8.5000604204247256</v>
      </c>
      <c r="N605">
        <v>2</v>
      </c>
      <c r="O605" t="s">
        <v>126</v>
      </c>
      <c r="P605" t="s">
        <v>1279</v>
      </c>
      <c r="T605">
        <v>8.5000689999999999</v>
      </c>
    </row>
    <row r="606" spans="1:20">
      <c r="A606">
        <v>165</v>
      </c>
      <c r="B606" t="s">
        <v>1280</v>
      </c>
      <c r="C606" t="s">
        <v>15</v>
      </c>
      <c r="D606" t="s">
        <v>223</v>
      </c>
      <c r="E606" t="s">
        <v>17</v>
      </c>
      <c r="F606" t="s">
        <v>224</v>
      </c>
      <c r="G606" t="s">
        <v>225</v>
      </c>
      <c r="H606" t="s">
        <v>226</v>
      </c>
      <c r="I606" t="s">
        <v>227</v>
      </c>
      <c r="K606" t="s">
        <v>1277</v>
      </c>
      <c r="L606" t="s">
        <v>1278</v>
      </c>
      <c r="M606" s="2">
        <v>5.3586537920758319</v>
      </c>
      <c r="N606">
        <v>2</v>
      </c>
      <c r="O606" t="s">
        <v>126</v>
      </c>
      <c r="P606" t="s">
        <v>1281</v>
      </c>
      <c r="T606">
        <v>5.3586600000000004</v>
      </c>
    </row>
    <row r="607" spans="1:20">
      <c r="A607">
        <v>175</v>
      </c>
      <c r="B607" t="s">
        <v>1282</v>
      </c>
      <c r="C607" t="s">
        <v>15</v>
      </c>
      <c r="D607" t="s">
        <v>223</v>
      </c>
      <c r="E607" t="s">
        <v>17</v>
      </c>
      <c r="F607" t="s">
        <v>224</v>
      </c>
      <c r="G607" t="s">
        <v>225</v>
      </c>
      <c r="H607" t="s">
        <v>226</v>
      </c>
      <c r="I607" t="s">
        <v>227</v>
      </c>
      <c r="K607" t="s">
        <v>1277</v>
      </c>
      <c r="L607" t="s">
        <v>1278</v>
      </c>
      <c r="M607" s="2">
        <v>1.9599514848549247</v>
      </c>
      <c r="N607">
        <v>2</v>
      </c>
      <c r="O607" t="s">
        <v>126</v>
      </c>
      <c r="P607" t="s">
        <v>1281</v>
      </c>
      <c r="T607">
        <v>1.9599549999999999</v>
      </c>
    </row>
    <row r="608" spans="1:20">
      <c r="A608">
        <v>1030</v>
      </c>
      <c r="B608" t="s">
        <v>223</v>
      </c>
      <c r="C608" t="s">
        <v>15</v>
      </c>
      <c r="D608" t="s">
        <v>223</v>
      </c>
      <c r="E608" t="s">
        <v>17</v>
      </c>
      <c r="F608" t="s">
        <v>224</v>
      </c>
      <c r="G608" t="s">
        <v>225</v>
      </c>
      <c r="H608" t="s">
        <v>226</v>
      </c>
      <c r="I608" t="s">
        <v>227</v>
      </c>
      <c r="K608" t="s">
        <v>1277</v>
      </c>
      <c r="L608" t="s">
        <v>1278</v>
      </c>
      <c r="M608" s="2">
        <v>1.2502758914318755</v>
      </c>
      <c r="N608">
        <v>2</v>
      </c>
      <c r="O608" t="s">
        <v>126</v>
      </c>
      <c r="P608" t="s">
        <v>266</v>
      </c>
      <c r="T608" t="s">
        <v>26</v>
      </c>
    </row>
    <row r="609" spans="1:20">
      <c r="A609">
        <v>1060</v>
      </c>
      <c r="B609" t="s">
        <v>223</v>
      </c>
      <c r="C609" t="s">
        <v>15</v>
      </c>
      <c r="D609" t="s">
        <v>223</v>
      </c>
      <c r="E609" t="s">
        <v>17</v>
      </c>
      <c r="F609" t="s">
        <v>224</v>
      </c>
      <c r="G609" t="s">
        <v>225</v>
      </c>
      <c r="H609" t="s">
        <v>226</v>
      </c>
      <c r="I609" t="s">
        <v>227</v>
      </c>
      <c r="K609" t="s">
        <v>1277</v>
      </c>
      <c r="L609" t="s">
        <v>1278</v>
      </c>
      <c r="M609" s="2">
        <v>12.335532280335865</v>
      </c>
      <c r="N609">
        <v>2</v>
      </c>
      <c r="O609" t="s">
        <v>126</v>
      </c>
      <c r="P609" t="s">
        <v>259</v>
      </c>
      <c r="T609" t="s">
        <v>26</v>
      </c>
    </row>
    <row r="610" spans="1:20">
      <c r="A610">
        <v>1</v>
      </c>
      <c r="B610" t="s">
        <v>1310</v>
      </c>
      <c r="C610" t="s">
        <v>15</v>
      </c>
      <c r="D610" t="s">
        <v>223</v>
      </c>
      <c r="E610" t="s">
        <v>17</v>
      </c>
      <c r="F610" t="s">
        <v>224</v>
      </c>
      <c r="G610" t="s">
        <v>225</v>
      </c>
      <c r="H610" t="s">
        <v>226</v>
      </c>
      <c r="I610" t="s">
        <v>227</v>
      </c>
      <c r="K610" t="s">
        <v>1311</v>
      </c>
      <c r="L610" t="s">
        <v>1312</v>
      </c>
      <c r="M610" s="2">
        <v>5.2095755968825208E-2</v>
      </c>
      <c r="N610">
        <v>2</v>
      </c>
      <c r="O610" t="s">
        <v>126</v>
      </c>
      <c r="P610" t="s">
        <v>1313</v>
      </c>
      <c r="T610">
        <v>5.2096000000000003E-2</v>
      </c>
    </row>
    <row r="611" spans="1:20">
      <c r="A611">
        <v>2</v>
      </c>
      <c r="B611" t="s">
        <v>1314</v>
      </c>
      <c r="C611" t="s">
        <v>15</v>
      </c>
      <c r="D611" t="s">
        <v>223</v>
      </c>
      <c r="E611" t="s">
        <v>17</v>
      </c>
      <c r="F611" t="s">
        <v>224</v>
      </c>
      <c r="G611" t="s">
        <v>225</v>
      </c>
      <c r="H611" t="s">
        <v>226</v>
      </c>
      <c r="I611" t="s">
        <v>227</v>
      </c>
      <c r="K611" t="s">
        <v>1311</v>
      </c>
      <c r="L611" t="s">
        <v>1312</v>
      </c>
      <c r="M611" s="2">
        <v>3.9164374354437757E-3</v>
      </c>
      <c r="N611">
        <v>2</v>
      </c>
      <c r="O611" t="s">
        <v>126</v>
      </c>
      <c r="P611" t="s">
        <v>1315</v>
      </c>
      <c r="T611">
        <v>3.9160000000000002E-3</v>
      </c>
    </row>
    <row r="612" spans="1:20">
      <c r="A612">
        <v>3</v>
      </c>
      <c r="B612" t="s">
        <v>1316</v>
      </c>
      <c r="C612" t="s">
        <v>15</v>
      </c>
      <c r="D612" t="s">
        <v>223</v>
      </c>
      <c r="E612" t="s">
        <v>17</v>
      </c>
      <c r="F612" t="s">
        <v>224</v>
      </c>
      <c r="G612" t="s">
        <v>225</v>
      </c>
      <c r="H612" t="s">
        <v>226</v>
      </c>
      <c r="I612" t="s">
        <v>227</v>
      </c>
      <c r="K612" t="s">
        <v>1311</v>
      </c>
      <c r="L612" t="s">
        <v>1312</v>
      </c>
      <c r="M612" s="2">
        <v>1.4710970975027552E-3</v>
      </c>
      <c r="N612">
        <v>2</v>
      </c>
      <c r="O612" t="s">
        <v>126</v>
      </c>
      <c r="P612" t="s">
        <v>1317</v>
      </c>
      <c r="T612">
        <v>1.4710000000000001E-3</v>
      </c>
    </row>
    <row r="613" spans="1:20">
      <c r="A613">
        <v>4</v>
      </c>
      <c r="B613" t="s">
        <v>1318</v>
      </c>
      <c r="C613" t="s">
        <v>15</v>
      </c>
      <c r="D613" t="s">
        <v>223</v>
      </c>
      <c r="E613" t="s">
        <v>17</v>
      </c>
      <c r="F613" t="s">
        <v>224</v>
      </c>
      <c r="G613" t="s">
        <v>225</v>
      </c>
      <c r="H613" t="s">
        <v>226</v>
      </c>
      <c r="I613" t="s">
        <v>227</v>
      </c>
      <c r="K613" t="s">
        <v>1311</v>
      </c>
      <c r="L613" t="s">
        <v>1312</v>
      </c>
      <c r="M613" s="2">
        <v>3.0456860380640789E-3</v>
      </c>
      <c r="N613">
        <v>2</v>
      </c>
      <c r="O613" t="s">
        <v>126</v>
      </c>
      <c r="P613" t="s">
        <v>1319</v>
      </c>
      <c r="T613">
        <v>3.0460000000000001E-3</v>
      </c>
    </row>
    <row r="614" spans="1:20">
      <c r="A614">
        <v>5</v>
      </c>
      <c r="B614" t="s">
        <v>1320</v>
      </c>
      <c r="C614" t="s">
        <v>15</v>
      </c>
      <c r="D614" t="s">
        <v>223</v>
      </c>
      <c r="E614" t="s">
        <v>17</v>
      </c>
      <c r="F614" t="s">
        <v>224</v>
      </c>
      <c r="G614" t="s">
        <v>225</v>
      </c>
      <c r="H614" t="s">
        <v>226</v>
      </c>
      <c r="I614" t="s">
        <v>227</v>
      </c>
      <c r="K614" t="s">
        <v>1311</v>
      </c>
      <c r="L614" t="s">
        <v>1312</v>
      </c>
      <c r="M614" s="2">
        <v>3.0038076187463899E-2</v>
      </c>
      <c r="N614">
        <v>2</v>
      </c>
      <c r="O614" t="s">
        <v>126</v>
      </c>
      <c r="P614" t="s">
        <v>1321</v>
      </c>
      <c r="T614">
        <v>3.0037999999999999E-2</v>
      </c>
    </row>
    <row r="615" spans="1:20">
      <c r="A615">
        <v>6</v>
      </c>
      <c r="B615" t="s">
        <v>1322</v>
      </c>
      <c r="C615" t="s">
        <v>15</v>
      </c>
      <c r="D615" t="s">
        <v>223</v>
      </c>
      <c r="E615" t="s">
        <v>17</v>
      </c>
      <c r="F615" t="s">
        <v>224</v>
      </c>
      <c r="G615" t="s">
        <v>225</v>
      </c>
      <c r="H615" t="s">
        <v>226</v>
      </c>
      <c r="I615" t="s">
        <v>227</v>
      </c>
      <c r="K615" t="s">
        <v>1311</v>
      </c>
      <c r="L615" t="s">
        <v>1312</v>
      </c>
      <c r="M615" s="2">
        <v>3.5733252447576638E-3</v>
      </c>
      <c r="N615">
        <v>2</v>
      </c>
      <c r="O615" t="s">
        <v>126</v>
      </c>
      <c r="P615" t="s">
        <v>1323</v>
      </c>
      <c r="T615">
        <v>3.5729999999999998E-3</v>
      </c>
    </row>
    <row r="616" spans="1:20">
      <c r="A616">
        <v>7</v>
      </c>
      <c r="B616" t="s">
        <v>1324</v>
      </c>
      <c r="C616" t="s">
        <v>15</v>
      </c>
      <c r="D616" t="s">
        <v>223</v>
      </c>
      <c r="E616" t="s">
        <v>17</v>
      </c>
      <c r="F616" t="s">
        <v>224</v>
      </c>
      <c r="G616" t="s">
        <v>225</v>
      </c>
      <c r="H616" t="s">
        <v>226</v>
      </c>
      <c r="I616" t="s">
        <v>227</v>
      </c>
      <c r="K616" t="s">
        <v>1311</v>
      </c>
      <c r="L616" t="s">
        <v>1312</v>
      </c>
      <c r="M616" s="2">
        <v>3.601808587398625E-2</v>
      </c>
      <c r="N616">
        <v>2</v>
      </c>
      <c r="O616" t="s">
        <v>126</v>
      </c>
      <c r="P616" t="s">
        <v>62</v>
      </c>
      <c r="T616">
        <v>3.6018000000000001E-2</v>
      </c>
    </row>
    <row r="617" spans="1:20">
      <c r="A617">
        <v>8</v>
      </c>
      <c r="B617" t="s">
        <v>1325</v>
      </c>
      <c r="C617" t="s">
        <v>15</v>
      </c>
      <c r="D617" t="s">
        <v>223</v>
      </c>
      <c r="E617" t="s">
        <v>17</v>
      </c>
      <c r="F617" t="s">
        <v>224</v>
      </c>
      <c r="G617" t="s">
        <v>225</v>
      </c>
      <c r="H617" t="s">
        <v>226</v>
      </c>
      <c r="I617" t="s">
        <v>227</v>
      </c>
      <c r="K617" t="s">
        <v>1311</v>
      </c>
      <c r="L617" t="s">
        <v>1312</v>
      </c>
      <c r="M617" s="2">
        <v>2.4374881265969171E-2</v>
      </c>
      <c r="N617">
        <v>2</v>
      </c>
      <c r="O617" t="s">
        <v>126</v>
      </c>
      <c r="P617" t="s">
        <v>62</v>
      </c>
      <c r="T617">
        <v>2.4375000000000001E-2</v>
      </c>
    </row>
    <row r="618" spans="1:20">
      <c r="A618">
        <v>9</v>
      </c>
      <c r="B618" t="s">
        <v>1326</v>
      </c>
      <c r="C618" t="s">
        <v>15</v>
      </c>
      <c r="D618" t="s">
        <v>223</v>
      </c>
      <c r="E618" t="s">
        <v>17</v>
      </c>
      <c r="F618" t="s">
        <v>224</v>
      </c>
      <c r="G618" t="s">
        <v>225</v>
      </c>
      <c r="H618" t="s">
        <v>226</v>
      </c>
      <c r="I618" t="s">
        <v>227</v>
      </c>
      <c r="K618" t="s">
        <v>1311</v>
      </c>
      <c r="L618" t="s">
        <v>1312</v>
      </c>
      <c r="M618" s="2">
        <v>0.2795873447561813</v>
      </c>
      <c r="N618">
        <v>2</v>
      </c>
      <c r="O618" t="s">
        <v>126</v>
      </c>
      <c r="P618" t="s">
        <v>62</v>
      </c>
      <c r="T618">
        <v>0.27958699999999997</v>
      </c>
    </row>
    <row r="619" spans="1:20">
      <c r="A619">
        <v>59</v>
      </c>
      <c r="B619" t="s">
        <v>1327</v>
      </c>
      <c r="C619" t="s">
        <v>15</v>
      </c>
      <c r="D619" t="s">
        <v>223</v>
      </c>
      <c r="E619" t="s">
        <v>17</v>
      </c>
      <c r="F619" t="s">
        <v>224</v>
      </c>
      <c r="G619" t="s">
        <v>225</v>
      </c>
      <c r="H619" t="s">
        <v>226</v>
      </c>
      <c r="I619" t="s">
        <v>227</v>
      </c>
      <c r="K619" t="s">
        <v>1311</v>
      </c>
      <c r="L619" t="s">
        <v>1328</v>
      </c>
      <c r="M619" s="2">
        <v>5.0352665770498607E-2</v>
      </c>
      <c r="N619">
        <v>2</v>
      </c>
      <c r="O619" t="s">
        <v>126</v>
      </c>
      <c r="P619" t="s">
        <v>1329</v>
      </c>
      <c r="T619">
        <v>5.0353000000000002E-2</v>
      </c>
    </row>
    <row r="620" spans="1:20">
      <c r="A620">
        <v>114</v>
      </c>
      <c r="B620" t="s">
        <v>1332</v>
      </c>
      <c r="C620" t="s">
        <v>15</v>
      </c>
      <c r="D620" t="s">
        <v>223</v>
      </c>
      <c r="E620" t="s">
        <v>17</v>
      </c>
      <c r="F620" t="s">
        <v>224</v>
      </c>
      <c r="G620" t="s">
        <v>225</v>
      </c>
      <c r="H620" t="s">
        <v>226</v>
      </c>
      <c r="I620" t="s">
        <v>227</v>
      </c>
      <c r="K620" t="s">
        <v>1311</v>
      </c>
      <c r="L620" t="s">
        <v>1328</v>
      </c>
      <c r="M620" s="2">
        <v>0.23864207657294792</v>
      </c>
      <c r="N620">
        <v>2</v>
      </c>
      <c r="O620" t="s">
        <v>126</v>
      </c>
      <c r="P620" t="s">
        <v>456</v>
      </c>
      <c r="T620">
        <v>0.238644</v>
      </c>
    </row>
    <row r="621" spans="1:20">
      <c r="A621">
        <v>115</v>
      </c>
      <c r="B621" t="s">
        <v>1333</v>
      </c>
      <c r="C621" t="s">
        <v>15</v>
      </c>
      <c r="D621" t="s">
        <v>223</v>
      </c>
      <c r="E621" t="s">
        <v>17</v>
      </c>
      <c r="F621" t="s">
        <v>224</v>
      </c>
      <c r="G621" t="s">
        <v>225</v>
      </c>
      <c r="H621" t="s">
        <v>226</v>
      </c>
      <c r="I621" t="s">
        <v>227</v>
      </c>
      <c r="K621" t="s">
        <v>1311</v>
      </c>
      <c r="L621" t="s">
        <v>1328</v>
      </c>
      <c r="M621" s="2">
        <v>5.0637570857405494E-2</v>
      </c>
      <c r="N621">
        <v>2</v>
      </c>
      <c r="O621" t="s">
        <v>126</v>
      </c>
      <c r="P621" t="s">
        <v>456</v>
      </c>
      <c r="T621">
        <v>5.0638000000000002E-2</v>
      </c>
    </row>
    <row r="622" spans="1:20">
      <c r="A622">
        <v>203</v>
      </c>
      <c r="B622" t="s">
        <v>1334</v>
      </c>
      <c r="C622" t="s">
        <v>15</v>
      </c>
      <c r="D622" t="s">
        <v>223</v>
      </c>
      <c r="E622" t="s">
        <v>17</v>
      </c>
      <c r="F622" t="s">
        <v>224</v>
      </c>
      <c r="G622" t="s">
        <v>225</v>
      </c>
      <c r="H622" t="s">
        <v>226</v>
      </c>
      <c r="I622" t="s">
        <v>227</v>
      </c>
      <c r="K622" t="s">
        <v>1311</v>
      </c>
      <c r="L622" t="s">
        <v>1328</v>
      </c>
      <c r="M622" s="2">
        <v>0.81052524624029498</v>
      </c>
      <c r="N622">
        <v>2</v>
      </c>
      <c r="O622" t="s">
        <v>126</v>
      </c>
      <c r="P622" t="s">
        <v>387</v>
      </c>
      <c r="T622">
        <v>0.81052599999999997</v>
      </c>
    </row>
    <row r="623" spans="1:20">
      <c r="A623">
        <v>204</v>
      </c>
      <c r="B623" t="s">
        <v>1335</v>
      </c>
      <c r="C623" t="s">
        <v>15</v>
      </c>
      <c r="D623" t="s">
        <v>223</v>
      </c>
      <c r="E623" t="s">
        <v>17</v>
      </c>
      <c r="F623" t="s">
        <v>224</v>
      </c>
      <c r="G623" t="s">
        <v>225</v>
      </c>
      <c r="H623" t="s">
        <v>226</v>
      </c>
      <c r="I623" t="s">
        <v>227</v>
      </c>
      <c r="K623" t="s">
        <v>1311</v>
      </c>
      <c r="L623" t="s">
        <v>1328</v>
      </c>
      <c r="M623" s="2">
        <v>2.1000692052603744</v>
      </c>
      <c r="N623">
        <v>2</v>
      </c>
      <c r="O623" t="s">
        <v>126</v>
      </c>
      <c r="P623" t="s">
        <v>387</v>
      </c>
      <c r="T623">
        <v>2.1000709999999998</v>
      </c>
    </row>
    <row r="624" spans="1:20">
      <c r="A624">
        <v>318</v>
      </c>
      <c r="B624" t="s">
        <v>1336</v>
      </c>
      <c r="C624" t="s">
        <v>15</v>
      </c>
      <c r="D624" t="s">
        <v>223</v>
      </c>
      <c r="E624" t="s">
        <v>17</v>
      </c>
      <c r="F624" t="s">
        <v>224</v>
      </c>
      <c r="G624" t="s">
        <v>225</v>
      </c>
      <c r="H624" t="s">
        <v>226</v>
      </c>
      <c r="I624" t="s">
        <v>227</v>
      </c>
      <c r="K624" t="s">
        <v>1311</v>
      </c>
      <c r="L624" t="s">
        <v>1328</v>
      </c>
      <c r="M624" s="2">
        <v>2.4230534626846492</v>
      </c>
      <c r="N624">
        <v>2</v>
      </c>
      <c r="O624" t="s">
        <v>126</v>
      </c>
      <c r="P624" t="s">
        <v>1337</v>
      </c>
      <c r="T624">
        <v>2.4230550000000002</v>
      </c>
    </row>
    <row r="625" spans="1:20">
      <c r="A625">
        <v>322</v>
      </c>
      <c r="B625" t="s">
        <v>1338</v>
      </c>
      <c r="C625" t="s">
        <v>15</v>
      </c>
      <c r="D625" t="s">
        <v>223</v>
      </c>
      <c r="E625" t="s">
        <v>17</v>
      </c>
      <c r="F625" t="s">
        <v>224</v>
      </c>
      <c r="G625" t="s">
        <v>225</v>
      </c>
      <c r="H625" t="s">
        <v>226</v>
      </c>
      <c r="I625" t="s">
        <v>227</v>
      </c>
      <c r="K625" t="s">
        <v>1311</v>
      </c>
      <c r="L625" t="s">
        <v>1328</v>
      </c>
      <c r="M625" s="2">
        <v>0.22673587225651493</v>
      </c>
      <c r="N625">
        <v>2</v>
      </c>
      <c r="O625" t="s">
        <v>126</v>
      </c>
      <c r="P625" t="s">
        <v>1337</v>
      </c>
      <c r="T625">
        <v>0.22673599999999999</v>
      </c>
    </row>
    <row r="626" spans="1:20">
      <c r="A626">
        <v>326</v>
      </c>
      <c r="B626" t="s">
        <v>1339</v>
      </c>
      <c r="C626" t="s">
        <v>15</v>
      </c>
      <c r="D626" t="s">
        <v>223</v>
      </c>
      <c r="E626" t="s">
        <v>17</v>
      </c>
      <c r="F626" t="s">
        <v>224</v>
      </c>
      <c r="G626" t="s">
        <v>225</v>
      </c>
      <c r="H626" t="s">
        <v>226</v>
      </c>
      <c r="I626" t="s">
        <v>227</v>
      </c>
      <c r="K626" t="s">
        <v>1311</v>
      </c>
      <c r="L626" t="s">
        <v>1328</v>
      </c>
      <c r="M626" s="2">
        <v>5.062266967476018E-2</v>
      </c>
      <c r="N626">
        <v>2</v>
      </c>
      <c r="O626" t="s">
        <v>126</v>
      </c>
      <c r="P626" t="s">
        <v>1337</v>
      </c>
      <c r="T626">
        <v>5.0623000000000001E-2</v>
      </c>
    </row>
    <row r="627" spans="1:20">
      <c r="A627">
        <v>568</v>
      </c>
      <c r="B627" t="s">
        <v>1340</v>
      </c>
      <c r="C627" t="s">
        <v>15</v>
      </c>
      <c r="D627" t="s">
        <v>223</v>
      </c>
      <c r="E627" t="s">
        <v>17</v>
      </c>
      <c r="F627" t="s">
        <v>224</v>
      </c>
      <c r="G627" t="s">
        <v>225</v>
      </c>
      <c r="H627" t="s">
        <v>226</v>
      </c>
      <c r="I627" t="s">
        <v>227</v>
      </c>
      <c r="K627" t="s">
        <v>1311</v>
      </c>
      <c r="L627" t="s">
        <v>1328</v>
      </c>
      <c r="M627" s="2">
        <v>0.17950233712063179</v>
      </c>
      <c r="N627">
        <v>2</v>
      </c>
      <c r="O627" t="s">
        <v>126</v>
      </c>
      <c r="P627" t="s">
        <v>1341</v>
      </c>
      <c r="T627">
        <v>0.17950199999999999</v>
      </c>
    </row>
    <row r="628" spans="1:20">
      <c r="A628">
        <v>980</v>
      </c>
      <c r="B628" t="s">
        <v>223</v>
      </c>
      <c r="C628" t="s">
        <v>15</v>
      </c>
      <c r="D628" t="s">
        <v>223</v>
      </c>
      <c r="E628" t="s">
        <v>17</v>
      </c>
      <c r="F628" t="s">
        <v>224</v>
      </c>
      <c r="G628" t="s">
        <v>225</v>
      </c>
      <c r="H628" t="s">
        <v>226</v>
      </c>
      <c r="I628" t="s">
        <v>227</v>
      </c>
      <c r="K628" t="s">
        <v>1311</v>
      </c>
      <c r="L628" t="s">
        <v>1328</v>
      </c>
      <c r="M628" s="2">
        <v>3.1950882229679309</v>
      </c>
      <c r="N628">
        <v>2</v>
      </c>
      <c r="O628" t="s">
        <v>126</v>
      </c>
      <c r="P628" t="s">
        <v>716</v>
      </c>
      <c r="Q628" s="2">
        <f>SUM(M554:M565,M567:M569,M571:M573,M575,M580,M585:M593,M601:M602,M628)</f>
        <v>236.55244821342964</v>
      </c>
      <c r="T628" t="s">
        <v>26</v>
      </c>
    </row>
    <row r="629" spans="1:20">
      <c r="A629">
        <v>75</v>
      </c>
      <c r="B629" t="s">
        <v>975</v>
      </c>
      <c r="C629" t="s">
        <v>15</v>
      </c>
      <c r="D629" t="s">
        <v>223</v>
      </c>
      <c r="E629" t="s">
        <v>17</v>
      </c>
      <c r="F629" t="s">
        <v>224</v>
      </c>
      <c r="G629" t="s">
        <v>225</v>
      </c>
      <c r="H629" t="s">
        <v>226</v>
      </c>
      <c r="I629" t="s">
        <v>227</v>
      </c>
      <c r="K629" t="s">
        <v>976</v>
      </c>
      <c r="L629" t="s">
        <v>182</v>
      </c>
      <c r="M629" s="2">
        <v>2.3548703807396354</v>
      </c>
      <c r="N629">
        <v>3</v>
      </c>
      <c r="O629" t="s">
        <v>977</v>
      </c>
      <c r="P629" t="s">
        <v>266</v>
      </c>
      <c r="T629">
        <v>2.211112</v>
      </c>
    </row>
    <row r="630" spans="1:20">
      <c r="A630">
        <v>80</v>
      </c>
      <c r="B630" t="s">
        <v>978</v>
      </c>
      <c r="C630" t="s">
        <v>15</v>
      </c>
      <c r="D630" t="s">
        <v>223</v>
      </c>
      <c r="E630" t="s">
        <v>17</v>
      </c>
      <c r="F630" t="s">
        <v>224</v>
      </c>
      <c r="G630" t="s">
        <v>225</v>
      </c>
      <c r="H630" t="s">
        <v>226</v>
      </c>
      <c r="I630" t="s">
        <v>227</v>
      </c>
      <c r="K630" t="s">
        <v>976</v>
      </c>
      <c r="L630" t="s">
        <v>182</v>
      </c>
      <c r="M630" s="2">
        <v>1.6945397965336086</v>
      </c>
      <c r="N630">
        <v>3</v>
      </c>
      <c r="O630" t="s">
        <v>977</v>
      </c>
      <c r="P630" t="s">
        <v>266</v>
      </c>
      <c r="T630">
        <v>1.637783</v>
      </c>
    </row>
    <row r="631" spans="1:20">
      <c r="A631">
        <v>82</v>
      </c>
      <c r="B631" t="s">
        <v>979</v>
      </c>
      <c r="C631" t="s">
        <v>15</v>
      </c>
      <c r="D631" t="s">
        <v>223</v>
      </c>
      <c r="E631" t="s">
        <v>17</v>
      </c>
      <c r="F631" t="s">
        <v>224</v>
      </c>
      <c r="G631" t="s">
        <v>225</v>
      </c>
      <c r="H631" t="s">
        <v>226</v>
      </c>
      <c r="I631" t="s">
        <v>227</v>
      </c>
      <c r="K631" t="s">
        <v>976</v>
      </c>
      <c r="L631" t="s">
        <v>182</v>
      </c>
      <c r="M631" s="2">
        <v>0.50987557093647917</v>
      </c>
      <c r="N631">
        <v>3</v>
      </c>
      <c r="O631" t="s">
        <v>977</v>
      </c>
      <c r="P631" t="s">
        <v>266</v>
      </c>
      <c r="Q631" s="2">
        <f>SUM(M566,M570,M574,M576:M579,M581:M584,M594:M600,M603:M627,M629:M631)</f>
        <v>92.895463455123235</v>
      </c>
      <c r="T631">
        <v>0.40686</v>
      </c>
    </row>
    <row r="632" spans="1:20">
      <c r="A632">
        <v>91</v>
      </c>
      <c r="B632" t="s">
        <v>267</v>
      </c>
      <c r="C632" t="s">
        <v>15</v>
      </c>
      <c r="D632" t="s">
        <v>223</v>
      </c>
      <c r="E632" t="s">
        <v>17</v>
      </c>
      <c r="F632" t="s">
        <v>224</v>
      </c>
      <c r="G632" t="s">
        <v>225</v>
      </c>
      <c r="H632" t="s">
        <v>226</v>
      </c>
      <c r="I632" t="s">
        <v>227</v>
      </c>
      <c r="K632" t="s">
        <v>268</v>
      </c>
      <c r="L632" t="s">
        <v>269</v>
      </c>
      <c r="M632" s="2">
        <v>2.1596163324157498</v>
      </c>
      <c r="N632">
        <v>4</v>
      </c>
      <c r="O632" t="s">
        <v>25</v>
      </c>
      <c r="P632" t="s">
        <v>64</v>
      </c>
      <c r="T632">
        <v>2.1596190000000002</v>
      </c>
    </row>
    <row r="633" spans="1:20">
      <c r="A633">
        <v>1059</v>
      </c>
      <c r="B633" t="s">
        <v>223</v>
      </c>
      <c r="C633" t="s">
        <v>15</v>
      </c>
      <c r="D633" t="s">
        <v>223</v>
      </c>
      <c r="E633" t="s">
        <v>17</v>
      </c>
      <c r="F633" t="s">
        <v>224</v>
      </c>
      <c r="G633" t="s">
        <v>225</v>
      </c>
      <c r="H633" t="s">
        <v>226</v>
      </c>
      <c r="I633" t="s">
        <v>227</v>
      </c>
      <c r="K633" t="s">
        <v>23</v>
      </c>
      <c r="L633" t="s">
        <v>24</v>
      </c>
      <c r="M633" s="2">
        <v>1.513258958797685</v>
      </c>
      <c r="N633">
        <v>4</v>
      </c>
      <c r="O633" t="s">
        <v>25</v>
      </c>
      <c r="P633" t="s">
        <v>352</v>
      </c>
      <c r="T633" t="s">
        <v>26</v>
      </c>
    </row>
    <row r="634" spans="1:20">
      <c r="A634">
        <v>10</v>
      </c>
      <c r="B634" t="s">
        <v>270</v>
      </c>
      <c r="C634" t="s">
        <v>15</v>
      </c>
      <c r="D634" t="s">
        <v>223</v>
      </c>
      <c r="E634" t="s">
        <v>17</v>
      </c>
      <c r="F634" t="s">
        <v>224</v>
      </c>
      <c r="G634" t="s">
        <v>225</v>
      </c>
      <c r="H634" t="s">
        <v>226</v>
      </c>
      <c r="I634" t="s">
        <v>227</v>
      </c>
      <c r="K634" t="s">
        <v>23</v>
      </c>
      <c r="L634" t="s">
        <v>24</v>
      </c>
      <c r="M634" s="2">
        <v>3.0427552705060221</v>
      </c>
      <c r="N634">
        <v>4</v>
      </c>
      <c r="O634" t="s">
        <v>25</v>
      </c>
      <c r="P634" t="s">
        <v>271</v>
      </c>
      <c r="T634">
        <v>3.1265999999999998</v>
      </c>
    </row>
    <row r="635" spans="1:20">
      <c r="A635">
        <v>12</v>
      </c>
      <c r="B635" t="s">
        <v>272</v>
      </c>
      <c r="C635" t="s">
        <v>15</v>
      </c>
      <c r="D635" t="s">
        <v>223</v>
      </c>
      <c r="E635" t="s">
        <v>17</v>
      </c>
      <c r="F635" t="s">
        <v>224</v>
      </c>
      <c r="G635" t="s">
        <v>225</v>
      </c>
      <c r="H635" t="s">
        <v>226</v>
      </c>
      <c r="I635" t="s">
        <v>227</v>
      </c>
      <c r="K635" t="s">
        <v>23</v>
      </c>
      <c r="L635" t="s">
        <v>24</v>
      </c>
      <c r="M635" s="2">
        <v>25.536212093573784</v>
      </c>
      <c r="N635">
        <v>4</v>
      </c>
      <c r="O635" t="s">
        <v>25</v>
      </c>
      <c r="P635" t="s">
        <v>271</v>
      </c>
      <c r="T635">
        <v>25.399393</v>
      </c>
    </row>
    <row r="636" spans="1:20">
      <c r="A636">
        <v>13</v>
      </c>
      <c r="B636" t="s">
        <v>273</v>
      </c>
      <c r="C636" t="s">
        <v>15</v>
      </c>
      <c r="D636" t="s">
        <v>223</v>
      </c>
      <c r="E636" t="s">
        <v>17</v>
      </c>
      <c r="F636" t="s">
        <v>224</v>
      </c>
      <c r="G636" t="s">
        <v>225</v>
      </c>
      <c r="H636" t="s">
        <v>226</v>
      </c>
      <c r="I636" t="s">
        <v>227</v>
      </c>
      <c r="K636" t="s">
        <v>23</v>
      </c>
      <c r="L636" t="s">
        <v>24</v>
      </c>
      <c r="M636" s="2">
        <v>0.6571500155676252</v>
      </c>
      <c r="N636">
        <v>4</v>
      </c>
      <c r="O636" t="s">
        <v>25</v>
      </c>
      <c r="P636" t="s">
        <v>274</v>
      </c>
      <c r="T636">
        <v>0.65715000000000001</v>
      </c>
    </row>
    <row r="637" spans="1:20">
      <c r="A637">
        <v>14</v>
      </c>
      <c r="B637" t="s">
        <v>275</v>
      </c>
      <c r="C637" t="s">
        <v>15</v>
      </c>
      <c r="D637" t="s">
        <v>223</v>
      </c>
      <c r="E637" t="s">
        <v>17</v>
      </c>
      <c r="F637" t="s">
        <v>224</v>
      </c>
      <c r="G637" t="s">
        <v>225</v>
      </c>
      <c r="H637" t="s">
        <v>226</v>
      </c>
      <c r="I637" t="s">
        <v>227</v>
      </c>
      <c r="K637" t="s">
        <v>23</v>
      </c>
      <c r="L637" t="s">
        <v>24</v>
      </c>
      <c r="M637" s="2">
        <v>5.4267021933054274</v>
      </c>
      <c r="N637">
        <v>4</v>
      </c>
      <c r="O637" t="s">
        <v>25</v>
      </c>
      <c r="P637" t="s">
        <v>274</v>
      </c>
      <c r="T637">
        <v>5.4266899999999998</v>
      </c>
    </row>
    <row r="638" spans="1:20">
      <c r="A638">
        <v>15</v>
      </c>
      <c r="B638" t="s">
        <v>277</v>
      </c>
      <c r="C638" t="s">
        <v>15</v>
      </c>
      <c r="D638" t="s">
        <v>223</v>
      </c>
      <c r="E638" t="s">
        <v>17</v>
      </c>
      <c r="F638" t="s">
        <v>224</v>
      </c>
      <c r="G638" t="s">
        <v>225</v>
      </c>
      <c r="H638" t="s">
        <v>226</v>
      </c>
      <c r="I638" t="s">
        <v>227</v>
      </c>
      <c r="K638" t="s">
        <v>23</v>
      </c>
      <c r="L638" t="s">
        <v>24</v>
      </c>
      <c r="M638" s="2">
        <v>5.1356851561457519</v>
      </c>
      <c r="N638">
        <v>4</v>
      </c>
      <c r="O638" t="s">
        <v>25</v>
      </c>
      <c r="P638" t="s">
        <v>274</v>
      </c>
      <c r="T638">
        <v>5.1356710000000003</v>
      </c>
    </row>
    <row r="639" spans="1:20">
      <c r="A639">
        <v>16</v>
      </c>
      <c r="B639" t="s">
        <v>278</v>
      </c>
      <c r="C639" t="s">
        <v>15</v>
      </c>
      <c r="D639" t="s">
        <v>223</v>
      </c>
      <c r="E639" t="s">
        <v>17</v>
      </c>
      <c r="F639" t="s">
        <v>224</v>
      </c>
      <c r="G639" t="s">
        <v>225</v>
      </c>
      <c r="H639" t="s">
        <v>226</v>
      </c>
      <c r="I639" t="s">
        <v>227</v>
      </c>
      <c r="K639" t="s">
        <v>23</v>
      </c>
      <c r="L639" t="s">
        <v>24</v>
      </c>
      <c r="M639" s="2">
        <v>3.3049232565495221</v>
      </c>
      <c r="N639">
        <v>4</v>
      </c>
      <c r="O639" t="s">
        <v>25</v>
      </c>
      <c r="P639" t="s">
        <v>274</v>
      </c>
      <c r="T639">
        <v>3.3049219999999999</v>
      </c>
    </row>
    <row r="640" spans="1:20">
      <c r="A640">
        <v>17</v>
      </c>
      <c r="B640" t="s">
        <v>279</v>
      </c>
      <c r="C640" t="s">
        <v>15</v>
      </c>
      <c r="D640" t="s">
        <v>223</v>
      </c>
      <c r="E640" t="s">
        <v>17</v>
      </c>
      <c r="F640" t="s">
        <v>224</v>
      </c>
      <c r="G640" t="s">
        <v>225</v>
      </c>
      <c r="H640" t="s">
        <v>226</v>
      </c>
      <c r="I640" t="s">
        <v>227</v>
      </c>
      <c r="K640" t="s">
        <v>23</v>
      </c>
      <c r="L640" t="s">
        <v>24</v>
      </c>
      <c r="M640" s="2">
        <v>9.7444497578369411</v>
      </c>
      <c r="N640">
        <v>4</v>
      </c>
      <c r="O640" t="s">
        <v>25</v>
      </c>
      <c r="P640" t="s">
        <v>280</v>
      </c>
      <c r="T640">
        <v>9.7444500000000005</v>
      </c>
    </row>
    <row r="641" spans="1:20">
      <c r="A641">
        <v>18</v>
      </c>
      <c r="B641" t="s">
        <v>281</v>
      </c>
      <c r="C641" t="s">
        <v>15</v>
      </c>
      <c r="D641" t="s">
        <v>223</v>
      </c>
      <c r="E641" t="s">
        <v>17</v>
      </c>
      <c r="F641" t="s">
        <v>224</v>
      </c>
      <c r="G641" t="s">
        <v>225</v>
      </c>
      <c r="H641" t="s">
        <v>226</v>
      </c>
      <c r="I641" t="s">
        <v>227</v>
      </c>
      <c r="K641" t="s">
        <v>23</v>
      </c>
      <c r="L641" t="s">
        <v>24</v>
      </c>
      <c r="M641" s="2">
        <v>6.6309894817216311</v>
      </c>
      <c r="N641">
        <v>4</v>
      </c>
      <c r="O641" t="s">
        <v>25</v>
      </c>
      <c r="P641" t="s">
        <v>280</v>
      </c>
      <c r="T641">
        <v>6.6309940000000003</v>
      </c>
    </row>
    <row r="642" spans="1:20">
      <c r="A642">
        <v>19</v>
      </c>
      <c r="B642" t="s">
        <v>282</v>
      </c>
      <c r="C642" t="s">
        <v>15</v>
      </c>
      <c r="D642" t="s">
        <v>223</v>
      </c>
      <c r="E642" t="s">
        <v>17</v>
      </c>
      <c r="F642" t="s">
        <v>224</v>
      </c>
      <c r="G642" t="s">
        <v>225</v>
      </c>
      <c r="H642" t="s">
        <v>226</v>
      </c>
      <c r="I642" t="s">
        <v>227</v>
      </c>
      <c r="K642" t="s">
        <v>23</v>
      </c>
      <c r="L642" t="s">
        <v>24</v>
      </c>
      <c r="M642" s="2">
        <v>0.32083157213246816</v>
      </c>
      <c r="N642">
        <v>4</v>
      </c>
      <c r="O642" t="s">
        <v>25</v>
      </c>
      <c r="P642" t="s">
        <v>283</v>
      </c>
      <c r="T642">
        <v>0.320828</v>
      </c>
    </row>
    <row r="643" spans="1:20">
      <c r="A643">
        <v>20</v>
      </c>
      <c r="B643" t="s">
        <v>284</v>
      </c>
      <c r="C643" t="s">
        <v>15</v>
      </c>
      <c r="D643" t="s">
        <v>223</v>
      </c>
      <c r="E643" t="s">
        <v>17</v>
      </c>
      <c r="F643" t="s">
        <v>224</v>
      </c>
      <c r="G643" t="s">
        <v>225</v>
      </c>
      <c r="H643" t="s">
        <v>226</v>
      </c>
      <c r="I643" t="s">
        <v>227</v>
      </c>
      <c r="K643" t="s">
        <v>23</v>
      </c>
      <c r="L643" t="s">
        <v>24</v>
      </c>
      <c r="M643" s="2">
        <v>9.7692378678778109</v>
      </c>
      <c r="N643">
        <v>4</v>
      </c>
      <c r="O643" t="s">
        <v>25</v>
      </c>
      <c r="P643" t="s">
        <v>283</v>
      </c>
      <c r="T643">
        <v>9.7691619999999997</v>
      </c>
    </row>
    <row r="644" spans="1:20">
      <c r="A644">
        <v>23</v>
      </c>
      <c r="B644" t="s">
        <v>285</v>
      </c>
      <c r="C644" t="s">
        <v>15</v>
      </c>
      <c r="D644" t="s">
        <v>223</v>
      </c>
      <c r="E644" t="s">
        <v>17</v>
      </c>
      <c r="F644" t="s">
        <v>224</v>
      </c>
      <c r="G644" t="s">
        <v>225</v>
      </c>
      <c r="H644" t="s">
        <v>226</v>
      </c>
      <c r="I644" t="s">
        <v>227</v>
      </c>
      <c r="K644" t="s">
        <v>23</v>
      </c>
      <c r="L644" t="s">
        <v>24</v>
      </c>
      <c r="M644" s="2">
        <v>5.0530168940857845</v>
      </c>
      <c r="N644">
        <v>4</v>
      </c>
      <c r="O644" t="s">
        <v>25</v>
      </c>
      <c r="P644" t="s">
        <v>283</v>
      </c>
      <c r="T644">
        <v>5.0529739999999999</v>
      </c>
    </row>
    <row r="645" spans="1:20">
      <c r="A645">
        <v>24</v>
      </c>
      <c r="B645" t="s">
        <v>286</v>
      </c>
      <c r="C645" t="s">
        <v>15</v>
      </c>
      <c r="D645" t="s">
        <v>223</v>
      </c>
      <c r="E645" t="s">
        <v>17</v>
      </c>
      <c r="F645" t="s">
        <v>224</v>
      </c>
      <c r="G645" t="s">
        <v>225</v>
      </c>
      <c r="H645" t="s">
        <v>226</v>
      </c>
      <c r="I645" t="s">
        <v>227</v>
      </c>
      <c r="K645" t="s">
        <v>23</v>
      </c>
      <c r="L645" t="s">
        <v>24</v>
      </c>
      <c r="M645" s="2">
        <v>0.52581330315355612</v>
      </c>
      <c r="N645">
        <v>4</v>
      </c>
      <c r="O645" t="s">
        <v>25</v>
      </c>
      <c r="P645" t="s">
        <v>287</v>
      </c>
      <c r="T645">
        <v>0.52581299999999997</v>
      </c>
    </row>
    <row r="646" spans="1:20">
      <c r="A646">
        <v>26</v>
      </c>
      <c r="B646" t="s">
        <v>288</v>
      </c>
      <c r="C646" t="s">
        <v>15</v>
      </c>
      <c r="D646" t="s">
        <v>223</v>
      </c>
      <c r="E646" t="s">
        <v>17</v>
      </c>
      <c r="F646" t="s">
        <v>224</v>
      </c>
      <c r="G646" t="s">
        <v>225</v>
      </c>
      <c r="H646" t="s">
        <v>226</v>
      </c>
      <c r="I646" t="s">
        <v>227</v>
      </c>
      <c r="K646" t="s">
        <v>23</v>
      </c>
      <c r="L646" t="s">
        <v>24</v>
      </c>
      <c r="M646" s="2">
        <v>35.495012089372992</v>
      </c>
      <c r="N646">
        <v>4</v>
      </c>
      <c r="O646" t="s">
        <v>25</v>
      </c>
      <c r="P646" t="s">
        <v>289</v>
      </c>
      <c r="T646">
        <v>52.554541</v>
      </c>
    </row>
    <row r="647" spans="1:20">
      <c r="A647">
        <v>27</v>
      </c>
      <c r="B647" t="s">
        <v>290</v>
      </c>
      <c r="C647" t="s">
        <v>15</v>
      </c>
      <c r="D647" t="s">
        <v>223</v>
      </c>
      <c r="E647" t="s">
        <v>17</v>
      </c>
      <c r="F647" t="s">
        <v>224</v>
      </c>
      <c r="G647" t="s">
        <v>225</v>
      </c>
      <c r="H647" t="s">
        <v>226</v>
      </c>
      <c r="I647" t="s">
        <v>227</v>
      </c>
      <c r="K647" t="s">
        <v>23</v>
      </c>
      <c r="L647" t="s">
        <v>24</v>
      </c>
      <c r="M647" s="2">
        <v>3.8257194602729028</v>
      </c>
      <c r="N647">
        <v>4</v>
      </c>
      <c r="O647" t="s">
        <v>25</v>
      </c>
      <c r="P647" t="s">
        <v>291</v>
      </c>
      <c r="T647">
        <v>3.82572</v>
      </c>
    </row>
    <row r="648" spans="1:20">
      <c r="A648">
        <v>28</v>
      </c>
      <c r="B648" t="s">
        <v>292</v>
      </c>
      <c r="C648" t="s">
        <v>15</v>
      </c>
      <c r="D648" t="s">
        <v>223</v>
      </c>
      <c r="E648" t="s">
        <v>17</v>
      </c>
      <c r="F648" t="s">
        <v>224</v>
      </c>
      <c r="G648" t="s">
        <v>225</v>
      </c>
      <c r="H648" t="s">
        <v>226</v>
      </c>
      <c r="I648" t="s">
        <v>227</v>
      </c>
      <c r="K648" t="s">
        <v>23</v>
      </c>
      <c r="L648" t="s">
        <v>24</v>
      </c>
      <c r="M648" s="2">
        <v>0.58572354566256302</v>
      </c>
      <c r="N648">
        <v>4</v>
      </c>
      <c r="O648" t="s">
        <v>25</v>
      </c>
      <c r="P648" t="s">
        <v>291</v>
      </c>
      <c r="T648">
        <v>0.58572400000000002</v>
      </c>
    </row>
    <row r="649" spans="1:20">
      <c r="A649">
        <v>30</v>
      </c>
      <c r="B649" t="s">
        <v>293</v>
      </c>
      <c r="C649" t="s">
        <v>15</v>
      </c>
      <c r="D649" t="s">
        <v>223</v>
      </c>
      <c r="E649" t="s">
        <v>17</v>
      </c>
      <c r="F649" t="s">
        <v>224</v>
      </c>
      <c r="G649" t="s">
        <v>225</v>
      </c>
      <c r="H649" t="s">
        <v>226</v>
      </c>
      <c r="I649" t="s">
        <v>227</v>
      </c>
      <c r="K649" t="s">
        <v>23</v>
      </c>
      <c r="L649" t="s">
        <v>24</v>
      </c>
      <c r="M649" s="2">
        <v>1.6912829838442645</v>
      </c>
      <c r="N649">
        <v>4</v>
      </c>
      <c r="O649" t="s">
        <v>25</v>
      </c>
      <c r="P649" t="s">
        <v>291</v>
      </c>
      <c r="T649">
        <v>1.6912860000000001</v>
      </c>
    </row>
    <row r="650" spans="1:20">
      <c r="A650">
        <v>32</v>
      </c>
      <c r="B650" t="s">
        <v>294</v>
      </c>
      <c r="C650" t="s">
        <v>15</v>
      </c>
      <c r="D650" t="s">
        <v>223</v>
      </c>
      <c r="E650" t="s">
        <v>17</v>
      </c>
      <c r="F650" t="s">
        <v>224</v>
      </c>
      <c r="G650" t="s">
        <v>225</v>
      </c>
      <c r="H650" t="s">
        <v>226</v>
      </c>
      <c r="I650" t="s">
        <v>227</v>
      </c>
      <c r="K650" t="s">
        <v>23</v>
      </c>
      <c r="L650" t="s">
        <v>24</v>
      </c>
      <c r="M650" s="2">
        <v>0.42049896660620828</v>
      </c>
      <c r="N650">
        <v>4</v>
      </c>
      <c r="O650" t="s">
        <v>25</v>
      </c>
      <c r="P650" t="s">
        <v>291</v>
      </c>
      <c r="T650">
        <v>0.42049900000000001</v>
      </c>
    </row>
    <row r="651" spans="1:20">
      <c r="A651">
        <v>33</v>
      </c>
      <c r="B651" t="s">
        <v>295</v>
      </c>
      <c r="C651" t="s">
        <v>15</v>
      </c>
      <c r="D651" t="s">
        <v>223</v>
      </c>
      <c r="E651" t="s">
        <v>17</v>
      </c>
      <c r="F651" t="s">
        <v>224</v>
      </c>
      <c r="G651" t="s">
        <v>225</v>
      </c>
      <c r="H651" t="s">
        <v>226</v>
      </c>
      <c r="I651" t="s">
        <v>227</v>
      </c>
      <c r="K651" t="s">
        <v>23</v>
      </c>
      <c r="L651" t="s">
        <v>24</v>
      </c>
      <c r="M651" s="2">
        <v>9.7185827530480412E-2</v>
      </c>
      <c r="N651">
        <v>4</v>
      </c>
      <c r="O651" t="s">
        <v>25</v>
      </c>
      <c r="P651" t="s">
        <v>291</v>
      </c>
      <c r="T651">
        <v>9.7185999999999995E-2</v>
      </c>
    </row>
    <row r="652" spans="1:20">
      <c r="A652">
        <v>34</v>
      </c>
      <c r="B652" t="s">
        <v>296</v>
      </c>
      <c r="C652" t="s">
        <v>15</v>
      </c>
      <c r="D652" t="s">
        <v>223</v>
      </c>
      <c r="E652" t="s">
        <v>17</v>
      </c>
      <c r="F652" t="s">
        <v>224</v>
      </c>
      <c r="G652" t="s">
        <v>225</v>
      </c>
      <c r="H652" t="s">
        <v>226</v>
      </c>
      <c r="I652" t="s">
        <v>227</v>
      </c>
      <c r="K652" t="s">
        <v>23</v>
      </c>
      <c r="L652" t="s">
        <v>24</v>
      </c>
      <c r="M652" s="2">
        <v>1.7695269819069599</v>
      </c>
      <c r="N652">
        <v>4</v>
      </c>
      <c r="O652" t="s">
        <v>25</v>
      </c>
      <c r="P652" t="s">
        <v>291</v>
      </c>
      <c r="T652">
        <v>1.7695289999999999</v>
      </c>
    </row>
    <row r="653" spans="1:20">
      <c r="A653">
        <v>36</v>
      </c>
      <c r="B653" t="s">
        <v>297</v>
      </c>
      <c r="C653" t="s">
        <v>15</v>
      </c>
      <c r="D653" t="s">
        <v>223</v>
      </c>
      <c r="E653" t="s">
        <v>17</v>
      </c>
      <c r="F653" t="s">
        <v>224</v>
      </c>
      <c r="G653" t="s">
        <v>225</v>
      </c>
      <c r="H653" t="s">
        <v>226</v>
      </c>
      <c r="I653" t="s">
        <v>227</v>
      </c>
      <c r="K653" t="s">
        <v>23</v>
      </c>
      <c r="L653" t="s">
        <v>24</v>
      </c>
      <c r="M653" s="2">
        <v>0.36978028669141011</v>
      </c>
      <c r="N653">
        <v>4</v>
      </c>
      <c r="O653" t="s">
        <v>25</v>
      </c>
      <c r="P653" t="s">
        <v>291</v>
      </c>
      <c r="T653">
        <v>0.36978100000000003</v>
      </c>
    </row>
    <row r="654" spans="1:20">
      <c r="A654">
        <v>37</v>
      </c>
      <c r="B654" t="s">
        <v>298</v>
      </c>
      <c r="C654" t="s">
        <v>15</v>
      </c>
      <c r="D654" t="s">
        <v>223</v>
      </c>
      <c r="E654" t="s">
        <v>17</v>
      </c>
      <c r="F654" t="s">
        <v>224</v>
      </c>
      <c r="G654" t="s">
        <v>225</v>
      </c>
      <c r="H654" t="s">
        <v>226</v>
      </c>
      <c r="I654" t="s">
        <v>227</v>
      </c>
      <c r="K654" t="s">
        <v>23</v>
      </c>
      <c r="L654" t="s">
        <v>24</v>
      </c>
      <c r="M654" s="2">
        <v>0.67836732800245125</v>
      </c>
      <c r="N654">
        <v>4</v>
      </c>
      <c r="O654" t="s">
        <v>25</v>
      </c>
      <c r="P654" t="s">
        <v>291</v>
      </c>
      <c r="T654">
        <v>0.678365</v>
      </c>
    </row>
    <row r="655" spans="1:20">
      <c r="A655">
        <v>38</v>
      </c>
      <c r="B655" t="s">
        <v>299</v>
      </c>
      <c r="C655" t="s">
        <v>15</v>
      </c>
      <c r="D655" t="s">
        <v>223</v>
      </c>
      <c r="E655" t="s">
        <v>17</v>
      </c>
      <c r="F655" t="s">
        <v>224</v>
      </c>
      <c r="G655" t="s">
        <v>225</v>
      </c>
      <c r="H655" t="s">
        <v>226</v>
      </c>
      <c r="I655" t="s">
        <v>227</v>
      </c>
      <c r="K655" t="s">
        <v>23</v>
      </c>
      <c r="L655" t="s">
        <v>24</v>
      </c>
      <c r="M655" s="2">
        <v>6.2613789780224662</v>
      </c>
      <c r="N655">
        <v>4</v>
      </c>
      <c r="O655" t="s">
        <v>25</v>
      </c>
      <c r="P655" t="s">
        <v>300</v>
      </c>
      <c r="T655">
        <v>6.2613839999999996</v>
      </c>
    </row>
    <row r="656" spans="1:20">
      <c r="A656">
        <v>39</v>
      </c>
      <c r="B656" t="s">
        <v>301</v>
      </c>
      <c r="C656" t="s">
        <v>15</v>
      </c>
      <c r="D656" t="s">
        <v>223</v>
      </c>
      <c r="E656" t="s">
        <v>17</v>
      </c>
      <c r="F656" t="s">
        <v>224</v>
      </c>
      <c r="G656" t="s">
        <v>225</v>
      </c>
      <c r="H656" t="s">
        <v>226</v>
      </c>
      <c r="I656" t="s">
        <v>227</v>
      </c>
      <c r="K656" t="s">
        <v>23</v>
      </c>
      <c r="L656" t="s">
        <v>24</v>
      </c>
      <c r="M656" s="2">
        <v>0.18838829685237443</v>
      </c>
      <c r="N656">
        <v>4</v>
      </c>
      <c r="O656" t="s">
        <v>25</v>
      </c>
      <c r="P656" t="s">
        <v>291</v>
      </c>
      <c r="T656">
        <v>0.188388</v>
      </c>
    </row>
    <row r="657" spans="1:20">
      <c r="A657">
        <v>40</v>
      </c>
      <c r="B657" t="s">
        <v>302</v>
      </c>
      <c r="C657" t="s">
        <v>15</v>
      </c>
      <c r="D657" t="s">
        <v>223</v>
      </c>
      <c r="E657" t="s">
        <v>17</v>
      </c>
      <c r="F657" t="s">
        <v>224</v>
      </c>
      <c r="G657" t="s">
        <v>225</v>
      </c>
      <c r="H657" t="s">
        <v>226</v>
      </c>
      <c r="I657" t="s">
        <v>227</v>
      </c>
      <c r="K657" t="s">
        <v>23</v>
      </c>
      <c r="L657" t="s">
        <v>24</v>
      </c>
      <c r="M657" s="2">
        <v>37.101563575216339</v>
      </c>
      <c r="N657">
        <v>4</v>
      </c>
      <c r="O657" t="s">
        <v>25</v>
      </c>
      <c r="P657" t="s">
        <v>300</v>
      </c>
      <c r="T657">
        <v>37.101598000000003</v>
      </c>
    </row>
    <row r="658" spans="1:20">
      <c r="A658">
        <v>41</v>
      </c>
      <c r="B658" t="s">
        <v>303</v>
      </c>
      <c r="C658" t="s">
        <v>15</v>
      </c>
      <c r="D658" t="s">
        <v>223</v>
      </c>
      <c r="E658" t="s">
        <v>17</v>
      </c>
      <c r="F658" t="s">
        <v>224</v>
      </c>
      <c r="G658" t="s">
        <v>225</v>
      </c>
      <c r="H658" t="s">
        <v>226</v>
      </c>
      <c r="I658" t="s">
        <v>227</v>
      </c>
      <c r="K658" t="s">
        <v>23</v>
      </c>
      <c r="L658" t="s">
        <v>24</v>
      </c>
      <c r="M658" s="2">
        <v>0.38847056285614034</v>
      </c>
      <c r="N658">
        <v>4</v>
      </c>
      <c r="O658" t="s">
        <v>25</v>
      </c>
      <c r="P658" t="s">
        <v>304</v>
      </c>
      <c r="T658">
        <v>0.38847100000000001</v>
      </c>
    </row>
    <row r="659" spans="1:20">
      <c r="A659">
        <v>42</v>
      </c>
      <c r="B659" t="s">
        <v>305</v>
      </c>
      <c r="C659" t="s">
        <v>15</v>
      </c>
      <c r="D659" t="s">
        <v>223</v>
      </c>
      <c r="E659" t="s">
        <v>17</v>
      </c>
      <c r="F659" t="s">
        <v>224</v>
      </c>
      <c r="G659" t="s">
        <v>225</v>
      </c>
      <c r="H659" t="s">
        <v>226</v>
      </c>
      <c r="I659" t="s">
        <v>227</v>
      </c>
      <c r="K659" t="s">
        <v>23</v>
      </c>
      <c r="L659" t="s">
        <v>24</v>
      </c>
      <c r="M659" s="2">
        <v>0.356111682637897</v>
      </c>
      <c r="N659">
        <v>4</v>
      </c>
      <c r="O659" t="s">
        <v>25</v>
      </c>
      <c r="P659" t="s">
        <v>291</v>
      </c>
      <c r="T659">
        <v>0.35611199999999998</v>
      </c>
    </row>
    <row r="660" spans="1:20">
      <c r="A660">
        <v>43</v>
      </c>
      <c r="B660" t="s">
        <v>306</v>
      </c>
      <c r="C660" t="s">
        <v>15</v>
      </c>
      <c r="D660" t="s">
        <v>223</v>
      </c>
      <c r="E660" t="s">
        <v>17</v>
      </c>
      <c r="F660" t="s">
        <v>224</v>
      </c>
      <c r="G660" t="s">
        <v>225</v>
      </c>
      <c r="H660" t="s">
        <v>226</v>
      </c>
      <c r="I660" t="s">
        <v>227</v>
      </c>
      <c r="K660" t="s">
        <v>23</v>
      </c>
      <c r="L660" t="s">
        <v>24</v>
      </c>
      <c r="M660" s="2">
        <v>22.243342247569721</v>
      </c>
      <c r="N660">
        <v>4</v>
      </c>
      <c r="O660" t="s">
        <v>25</v>
      </c>
      <c r="P660" t="s">
        <v>300</v>
      </c>
      <c r="T660">
        <v>22.243362000000001</v>
      </c>
    </row>
    <row r="661" spans="1:20">
      <c r="A661">
        <v>44</v>
      </c>
      <c r="B661" t="s">
        <v>307</v>
      </c>
      <c r="C661" t="s">
        <v>15</v>
      </c>
      <c r="D661" t="s">
        <v>223</v>
      </c>
      <c r="E661" t="s">
        <v>17</v>
      </c>
      <c r="F661" t="s">
        <v>224</v>
      </c>
      <c r="G661" t="s">
        <v>225</v>
      </c>
      <c r="H661" t="s">
        <v>226</v>
      </c>
      <c r="I661" t="s">
        <v>227</v>
      </c>
      <c r="K661" t="s">
        <v>23</v>
      </c>
      <c r="L661" t="s">
        <v>24</v>
      </c>
      <c r="M661" s="2">
        <v>16.478585626386877</v>
      </c>
      <c r="N661">
        <v>4</v>
      </c>
      <c r="O661" t="s">
        <v>25</v>
      </c>
      <c r="P661" t="s">
        <v>300</v>
      </c>
      <c r="T661">
        <v>16.478605999999999</v>
      </c>
    </row>
    <row r="662" spans="1:20">
      <c r="A662">
        <v>46</v>
      </c>
      <c r="B662" t="s">
        <v>308</v>
      </c>
      <c r="C662" t="s">
        <v>15</v>
      </c>
      <c r="D662" t="s">
        <v>223</v>
      </c>
      <c r="E662" t="s">
        <v>17</v>
      </c>
      <c r="F662" t="s">
        <v>224</v>
      </c>
      <c r="G662" t="s">
        <v>225</v>
      </c>
      <c r="H662" t="s">
        <v>226</v>
      </c>
      <c r="I662" t="s">
        <v>227</v>
      </c>
      <c r="K662" t="s">
        <v>23</v>
      </c>
      <c r="L662" t="s">
        <v>24</v>
      </c>
      <c r="M662" s="2">
        <v>18.976442654057713</v>
      </c>
      <c r="N662">
        <v>4</v>
      </c>
      <c r="O662" t="s">
        <v>25</v>
      </c>
      <c r="P662" t="s">
        <v>300</v>
      </c>
      <c r="T662">
        <v>18.976455000000001</v>
      </c>
    </row>
    <row r="663" spans="1:20">
      <c r="A663">
        <v>47</v>
      </c>
      <c r="B663" t="s">
        <v>309</v>
      </c>
      <c r="C663" t="s">
        <v>15</v>
      </c>
      <c r="D663" t="s">
        <v>223</v>
      </c>
      <c r="E663" t="s">
        <v>17</v>
      </c>
      <c r="F663" t="s">
        <v>224</v>
      </c>
      <c r="G663" t="s">
        <v>225</v>
      </c>
      <c r="H663" t="s">
        <v>226</v>
      </c>
      <c r="I663" t="s">
        <v>227</v>
      </c>
      <c r="K663" t="s">
        <v>23</v>
      </c>
      <c r="L663" t="s">
        <v>24</v>
      </c>
      <c r="M663" s="2">
        <v>2.1388202727546788</v>
      </c>
      <c r="N663">
        <v>4</v>
      </c>
      <c r="O663" t="s">
        <v>25</v>
      </c>
      <c r="P663" t="s">
        <v>300</v>
      </c>
      <c r="T663">
        <v>2.1388219999999998</v>
      </c>
    </row>
    <row r="664" spans="1:20">
      <c r="A664">
        <v>48</v>
      </c>
      <c r="B664" t="s">
        <v>310</v>
      </c>
      <c r="C664" t="s">
        <v>15</v>
      </c>
      <c r="D664" t="s">
        <v>223</v>
      </c>
      <c r="E664" t="s">
        <v>17</v>
      </c>
      <c r="F664" t="s">
        <v>224</v>
      </c>
      <c r="G664" t="s">
        <v>225</v>
      </c>
      <c r="H664" t="s">
        <v>226</v>
      </c>
      <c r="I664" t="s">
        <v>227</v>
      </c>
      <c r="K664" t="s">
        <v>23</v>
      </c>
      <c r="L664" t="s">
        <v>24</v>
      </c>
      <c r="M664" s="2">
        <v>8.2153856548039723</v>
      </c>
      <c r="N664">
        <v>4</v>
      </c>
      <c r="O664" t="s">
        <v>25</v>
      </c>
      <c r="P664" t="s">
        <v>311</v>
      </c>
      <c r="T664">
        <v>8.2154469999999993</v>
      </c>
    </row>
    <row r="665" spans="1:20">
      <c r="A665">
        <v>50</v>
      </c>
      <c r="B665" t="s">
        <v>312</v>
      </c>
      <c r="C665" t="s">
        <v>15</v>
      </c>
      <c r="D665" t="s">
        <v>223</v>
      </c>
      <c r="E665" t="s">
        <v>17</v>
      </c>
      <c r="F665" t="s">
        <v>224</v>
      </c>
      <c r="G665" t="s">
        <v>225</v>
      </c>
      <c r="H665" t="s">
        <v>226</v>
      </c>
      <c r="I665" t="s">
        <v>227</v>
      </c>
      <c r="K665" t="s">
        <v>23</v>
      </c>
      <c r="L665" t="s">
        <v>24</v>
      </c>
      <c r="M665" s="2">
        <v>18.410538735464037</v>
      </c>
      <c r="N665">
        <v>4</v>
      </c>
      <c r="O665" t="s">
        <v>25</v>
      </c>
      <c r="P665" t="s">
        <v>300</v>
      </c>
      <c r="T665">
        <v>18.410553</v>
      </c>
    </row>
    <row r="666" spans="1:20">
      <c r="A666">
        <v>52</v>
      </c>
      <c r="B666" t="s">
        <v>313</v>
      </c>
      <c r="C666" t="s">
        <v>15</v>
      </c>
      <c r="D666" t="s">
        <v>223</v>
      </c>
      <c r="E666" t="s">
        <v>17</v>
      </c>
      <c r="F666" t="s">
        <v>224</v>
      </c>
      <c r="G666" t="s">
        <v>225</v>
      </c>
      <c r="H666" t="s">
        <v>226</v>
      </c>
      <c r="I666" t="s">
        <v>227</v>
      </c>
      <c r="K666" t="s">
        <v>23</v>
      </c>
      <c r="L666" t="s">
        <v>24</v>
      </c>
      <c r="M666" s="2">
        <v>37.213595850115894</v>
      </c>
      <c r="N666">
        <v>4</v>
      </c>
      <c r="O666" t="s">
        <v>25</v>
      </c>
      <c r="P666" t="s">
        <v>300</v>
      </c>
      <c r="T666">
        <v>37.129978999999999</v>
      </c>
    </row>
    <row r="667" spans="1:20">
      <c r="A667">
        <v>53</v>
      </c>
      <c r="B667" t="s">
        <v>314</v>
      </c>
      <c r="C667" t="s">
        <v>15</v>
      </c>
      <c r="D667" t="s">
        <v>223</v>
      </c>
      <c r="E667" t="s">
        <v>17</v>
      </c>
      <c r="F667" t="s">
        <v>224</v>
      </c>
      <c r="G667" t="s">
        <v>225</v>
      </c>
      <c r="H667" t="s">
        <v>226</v>
      </c>
      <c r="I667" t="s">
        <v>227</v>
      </c>
      <c r="K667" t="s">
        <v>23</v>
      </c>
      <c r="L667" t="s">
        <v>24</v>
      </c>
      <c r="M667" s="2">
        <v>17.569555084682939</v>
      </c>
      <c r="N667">
        <v>4</v>
      </c>
      <c r="O667" t="s">
        <v>25</v>
      </c>
      <c r="P667" t="s">
        <v>300</v>
      </c>
      <c r="T667">
        <v>17.569572999999998</v>
      </c>
    </row>
    <row r="668" spans="1:20">
      <c r="A668">
        <v>54</v>
      </c>
      <c r="B668" t="s">
        <v>315</v>
      </c>
      <c r="C668" t="s">
        <v>15</v>
      </c>
      <c r="D668" t="s">
        <v>223</v>
      </c>
      <c r="E668" t="s">
        <v>17</v>
      </c>
      <c r="F668" t="s">
        <v>224</v>
      </c>
      <c r="G668" t="s">
        <v>225</v>
      </c>
      <c r="H668" t="s">
        <v>226</v>
      </c>
      <c r="I668" t="s">
        <v>227</v>
      </c>
      <c r="K668" t="s">
        <v>23</v>
      </c>
      <c r="L668" t="s">
        <v>24</v>
      </c>
      <c r="M668" s="2">
        <v>0.94358507410683834</v>
      </c>
      <c r="N668">
        <v>4</v>
      </c>
      <c r="O668" t="s">
        <v>25</v>
      </c>
      <c r="P668" t="s">
        <v>316</v>
      </c>
      <c r="T668">
        <v>0.94358500000000001</v>
      </c>
    </row>
    <row r="669" spans="1:20">
      <c r="A669">
        <v>55</v>
      </c>
      <c r="B669" t="s">
        <v>317</v>
      </c>
      <c r="C669" t="s">
        <v>15</v>
      </c>
      <c r="D669" t="s">
        <v>223</v>
      </c>
      <c r="E669" t="s">
        <v>17</v>
      </c>
      <c r="F669" t="s">
        <v>224</v>
      </c>
      <c r="G669" t="s">
        <v>225</v>
      </c>
      <c r="H669" t="s">
        <v>226</v>
      </c>
      <c r="I669" t="s">
        <v>227</v>
      </c>
      <c r="K669" t="s">
        <v>23</v>
      </c>
      <c r="L669" t="s">
        <v>24</v>
      </c>
      <c r="M669" s="2">
        <v>6.6186259712468436</v>
      </c>
      <c r="N669">
        <v>4</v>
      </c>
      <c r="O669" t="s">
        <v>25</v>
      </c>
      <c r="P669" t="s">
        <v>311</v>
      </c>
      <c r="T669">
        <v>6.6186720000000001</v>
      </c>
    </row>
    <row r="670" spans="1:20">
      <c r="A670">
        <v>56</v>
      </c>
      <c r="B670" t="s">
        <v>318</v>
      </c>
      <c r="C670" t="s">
        <v>15</v>
      </c>
      <c r="D670" t="s">
        <v>223</v>
      </c>
      <c r="E670" t="s">
        <v>17</v>
      </c>
      <c r="F670" t="s">
        <v>224</v>
      </c>
      <c r="G670" t="s">
        <v>225</v>
      </c>
      <c r="H670" t="s">
        <v>226</v>
      </c>
      <c r="I670" t="s">
        <v>227</v>
      </c>
      <c r="K670" t="s">
        <v>23</v>
      </c>
      <c r="L670" t="s">
        <v>24</v>
      </c>
      <c r="M670" s="2">
        <v>11.576455703187163</v>
      </c>
      <c r="N670">
        <v>4</v>
      </c>
      <c r="O670" t="s">
        <v>25</v>
      </c>
      <c r="P670" t="s">
        <v>300</v>
      </c>
      <c r="T670">
        <v>11.576461999999999</v>
      </c>
    </row>
    <row r="671" spans="1:20">
      <c r="A671">
        <v>58</v>
      </c>
      <c r="B671" t="s">
        <v>319</v>
      </c>
      <c r="C671" t="s">
        <v>15</v>
      </c>
      <c r="D671" t="s">
        <v>223</v>
      </c>
      <c r="E671" t="s">
        <v>17</v>
      </c>
      <c r="F671" t="s">
        <v>224</v>
      </c>
      <c r="G671" t="s">
        <v>225</v>
      </c>
      <c r="H671" t="s">
        <v>226</v>
      </c>
      <c r="I671" t="s">
        <v>227</v>
      </c>
      <c r="K671" t="s">
        <v>23</v>
      </c>
      <c r="L671" t="s">
        <v>24</v>
      </c>
      <c r="M671" s="2">
        <v>4.7653230803635411</v>
      </c>
      <c r="N671">
        <v>4</v>
      </c>
      <c r="O671" t="s">
        <v>25</v>
      </c>
      <c r="P671" t="s">
        <v>311</v>
      </c>
      <c r="T671">
        <v>4.7653540000000003</v>
      </c>
    </row>
    <row r="672" spans="1:20">
      <c r="A672">
        <v>60</v>
      </c>
      <c r="B672" t="s">
        <v>320</v>
      </c>
      <c r="C672" t="s">
        <v>15</v>
      </c>
      <c r="D672" t="s">
        <v>223</v>
      </c>
      <c r="E672" t="s">
        <v>17</v>
      </c>
      <c r="F672" t="s">
        <v>224</v>
      </c>
      <c r="G672" t="s">
        <v>225</v>
      </c>
      <c r="H672" t="s">
        <v>226</v>
      </c>
      <c r="I672" t="s">
        <v>227</v>
      </c>
      <c r="K672" t="s">
        <v>23</v>
      </c>
      <c r="L672" t="s">
        <v>24</v>
      </c>
      <c r="M672" s="2">
        <v>4.1797597908007695</v>
      </c>
      <c r="N672">
        <v>4</v>
      </c>
      <c r="O672" t="s">
        <v>25</v>
      </c>
      <c r="P672" t="s">
        <v>311</v>
      </c>
      <c r="T672">
        <v>4.1797800000000001</v>
      </c>
    </row>
    <row r="673" spans="1:20">
      <c r="A673">
        <v>63</v>
      </c>
      <c r="B673" t="s">
        <v>321</v>
      </c>
      <c r="C673" t="s">
        <v>15</v>
      </c>
      <c r="D673" t="s">
        <v>223</v>
      </c>
      <c r="E673" t="s">
        <v>17</v>
      </c>
      <c r="F673" t="s">
        <v>224</v>
      </c>
      <c r="G673" t="s">
        <v>225</v>
      </c>
      <c r="H673" t="s">
        <v>226</v>
      </c>
      <c r="I673" t="s">
        <v>227</v>
      </c>
      <c r="K673" t="s">
        <v>23</v>
      </c>
      <c r="L673" t="s">
        <v>24</v>
      </c>
      <c r="M673" s="2">
        <v>15.116712029573545</v>
      </c>
      <c r="N673">
        <v>4</v>
      </c>
      <c r="O673" t="s">
        <v>25</v>
      </c>
      <c r="P673" t="s">
        <v>322</v>
      </c>
      <c r="T673">
        <v>15.116733999999999</v>
      </c>
    </row>
    <row r="674" spans="1:20">
      <c r="A674">
        <v>64</v>
      </c>
      <c r="B674" t="s">
        <v>323</v>
      </c>
      <c r="C674" t="s">
        <v>15</v>
      </c>
      <c r="D674" t="s">
        <v>223</v>
      </c>
      <c r="E674" t="s">
        <v>17</v>
      </c>
      <c r="F674" t="s">
        <v>224</v>
      </c>
      <c r="G674" t="s">
        <v>225</v>
      </c>
      <c r="H674" t="s">
        <v>226</v>
      </c>
      <c r="I674" t="s">
        <v>227</v>
      </c>
      <c r="K674" t="s">
        <v>23</v>
      </c>
      <c r="L674" t="s">
        <v>24</v>
      </c>
      <c r="M674" s="2">
        <v>3.1029495267936125</v>
      </c>
      <c r="N674">
        <v>4</v>
      </c>
      <c r="O674" t="s">
        <v>25</v>
      </c>
      <c r="P674" t="s">
        <v>324</v>
      </c>
      <c r="T674">
        <v>3.1029490000000002</v>
      </c>
    </row>
    <row r="675" spans="1:20">
      <c r="A675">
        <v>65</v>
      </c>
      <c r="B675" t="s">
        <v>325</v>
      </c>
      <c r="C675" t="s">
        <v>15</v>
      </c>
      <c r="D675" t="s">
        <v>223</v>
      </c>
      <c r="E675" t="s">
        <v>17</v>
      </c>
      <c r="F675" t="s">
        <v>224</v>
      </c>
      <c r="G675" t="s">
        <v>225</v>
      </c>
      <c r="H675" t="s">
        <v>226</v>
      </c>
      <c r="I675" t="s">
        <v>227</v>
      </c>
      <c r="K675" t="s">
        <v>23</v>
      </c>
      <c r="L675" t="s">
        <v>24</v>
      </c>
      <c r="M675" s="2">
        <v>24.426876118768622</v>
      </c>
      <c r="N675">
        <v>4</v>
      </c>
      <c r="O675" t="s">
        <v>25</v>
      </c>
      <c r="P675" t="s">
        <v>322</v>
      </c>
      <c r="T675">
        <v>24.426908000000001</v>
      </c>
    </row>
    <row r="676" spans="1:20">
      <c r="A676">
        <v>66</v>
      </c>
      <c r="B676" t="s">
        <v>326</v>
      </c>
      <c r="C676" t="s">
        <v>15</v>
      </c>
      <c r="D676" t="s">
        <v>223</v>
      </c>
      <c r="E676" t="s">
        <v>17</v>
      </c>
      <c r="F676" t="s">
        <v>224</v>
      </c>
      <c r="G676" t="s">
        <v>225</v>
      </c>
      <c r="H676" t="s">
        <v>226</v>
      </c>
      <c r="I676" t="s">
        <v>227</v>
      </c>
      <c r="K676" t="s">
        <v>23</v>
      </c>
      <c r="L676" t="s">
        <v>24</v>
      </c>
      <c r="M676" s="2">
        <v>3.8214929691167967</v>
      </c>
      <c r="N676">
        <v>4</v>
      </c>
      <c r="O676" t="s">
        <v>25</v>
      </c>
      <c r="P676" t="s">
        <v>324</v>
      </c>
      <c r="T676">
        <v>3.8214950000000001</v>
      </c>
    </row>
    <row r="677" spans="1:20">
      <c r="A677">
        <v>67</v>
      </c>
      <c r="B677" t="s">
        <v>327</v>
      </c>
      <c r="C677" t="s">
        <v>15</v>
      </c>
      <c r="D677" t="s">
        <v>223</v>
      </c>
      <c r="E677" t="s">
        <v>17</v>
      </c>
      <c r="F677" t="s">
        <v>224</v>
      </c>
      <c r="G677" t="s">
        <v>225</v>
      </c>
      <c r="H677" t="s">
        <v>226</v>
      </c>
      <c r="I677" t="s">
        <v>227</v>
      </c>
      <c r="K677" t="s">
        <v>23</v>
      </c>
      <c r="L677" t="s">
        <v>24</v>
      </c>
      <c r="M677" s="2">
        <v>16.802702568163959</v>
      </c>
      <c r="N677">
        <v>4</v>
      </c>
      <c r="O677" t="s">
        <v>25</v>
      </c>
      <c r="P677" t="s">
        <v>322</v>
      </c>
      <c r="T677">
        <v>16.802707999999999</v>
      </c>
    </row>
    <row r="678" spans="1:20">
      <c r="A678">
        <v>68</v>
      </c>
      <c r="B678" t="s">
        <v>328</v>
      </c>
      <c r="C678" t="s">
        <v>15</v>
      </c>
      <c r="D678" t="s">
        <v>223</v>
      </c>
      <c r="E678" t="s">
        <v>17</v>
      </c>
      <c r="F678" t="s">
        <v>224</v>
      </c>
      <c r="G678" t="s">
        <v>225</v>
      </c>
      <c r="H678" t="s">
        <v>226</v>
      </c>
      <c r="I678" t="s">
        <v>227</v>
      </c>
      <c r="K678" t="s">
        <v>23</v>
      </c>
      <c r="L678" t="s">
        <v>24</v>
      </c>
      <c r="M678" s="2">
        <v>1.3326713476621379</v>
      </c>
      <c r="N678">
        <v>4</v>
      </c>
      <c r="O678" t="s">
        <v>25</v>
      </c>
      <c r="P678" t="s">
        <v>329</v>
      </c>
      <c r="T678">
        <v>1.3326709999999999</v>
      </c>
    </row>
    <row r="679" spans="1:20">
      <c r="A679">
        <v>69</v>
      </c>
      <c r="B679" t="s">
        <v>330</v>
      </c>
      <c r="C679" t="s">
        <v>15</v>
      </c>
      <c r="D679" t="s">
        <v>223</v>
      </c>
      <c r="E679" t="s">
        <v>17</v>
      </c>
      <c r="F679" t="s">
        <v>224</v>
      </c>
      <c r="G679" t="s">
        <v>225</v>
      </c>
      <c r="H679" t="s">
        <v>226</v>
      </c>
      <c r="I679" t="s">
        <v>227</v>
      </c>
      <c r="K679" t="s">
        <v>23</v>
      </c>
      <c r="L679" t="s">
        <v>24</v>
      </c>
      <c r="M679" s="2">
        <v>3.3042524871134655</v>
      </c>
      <c r="N679">
        <v>4</v>
      </c>
      <c r="O679" t="s">
        <v>25</v>
      </c>
      <c r="P679" t="s">
        <v>331</v>
      </c>
      <c r="T679">
        <v>3.3042530000000001</v>
      </c>
    </row>
    <row r="680" spans="1:20">
      <c r="A680">
        <v>70</v>
      </c>
      <c r="B680" t="s">
        <v>332</v>
      </c>
      <c r="C680" t="s">
        <v>15</v>
      </c>
      <c r="D680" t="s">
        <v>223</v>
      </c>
      <c r="E680" t="s">
        <v>17</v>
      </c>
      <c r="F680" t="s">
        <v>224</v>
      </c>
      <c r="G680" t="s">
        <v>225</v>
      </c>
      <c r="H680" t="s">
        <v>226</v>
      </c>
      <c r="I680" t="s">
        <v>227</v>
      </c>
      <c r="K680" t="s">
        <v>23</v>
      </c>
      <c r="L680" t="s">
        <v>24</v>
      </c>
      <c r="M680" s="2">
        <v>9.4410372486322724E-2</v>
      </c>
      <c r="N680">
        <v>4</v>
      </c>
      <c r="O680" t="s">
        <v>25</v>
      </c>
      <c r="P680" t="s">
        <v>329</v>
      </c>
      <c r="T680">
        <v>9.4409999999999994E-2</v>
      </c>
    </row>
    <row r="681" spans="1:20">
      <c r="A681">
        <v>71</v>
      </c>
      <c r="B681" t="s">
        <v>333</v>
      </c>
      <c r="C681" t="s">
        <v>15</v>
      </c>
      <c r="D681" t="s">
        <v>223</v>
      </c>
      <c r="E681" t="s">
        <v>17</v>
      </c>
      <c r="F681" t="s">
        <v>224</v>
      </c>
      <c r="G681" t="s">
        <v>225</v>
      </c>
      <c r="H681" t="s">
        <v>226</v>
      </c>
      <c r="I681" t="s">
        <v>227</v>
      </c>
      <c r="K681" t="s">
        <v>23</v>
      </c>
      <c r="L681" t="s">
        <v>24</v>
      </c>
      <c r="M681" s="2">
        <v>14.28266907627148</v>
      </c>
      <c r="N681">
        <v>4</v>
      </c>
      <c r="O681" t="s">
        <v>25</v>
      </c>
      <c r="P681" t="s">
        <v>322</v>
      </c>
      <c r="T681">
        <v>14.282676</v>
      </c>
    </row>
    <row r="682" spans="1:20">
      <c r="A682">
        <v>72</v>
      </c>
      <c r="B682" t="s">
        <v>334</v>
      </c>
      <c r="C682" t="s">
        <v>15</v>
      </c>
      <c r="D682" t="s">
        <v>223</v>
      </c>
      <c r="E682" t="s">
        <v>17</v>
      </c>
      <c r="F682" t="s">
        <v>224</v>
      </c>
      <c r="G682" t="s">
        <v>225</v>
      </c>
      <c r="H682" t="s">
        <v>226</v>
      </c>
      <c r="I682" t="s">
        <v>227</v>
      </c>
      <c r="K682" t="s">
        <v>23</v>
      </c>
      <c r="L682" t="s">
        <v>24</v>
      </c>
      <c r="M682" s="2">
        <v>1.6293126740238109</v>
      </c>
      <c r="N682">
        <v>4</v>
      </c>
      <c r="O682" t="s">
        <v>25</v>
      </c>
      <c r="P682" t="s">
        <v>322</v>
      </c>
      <c r="T682">
        <v>1.6293139999999999</v>
      </c>
    </row>
    <row r="683" spans="1:20">
      <c r="A683">
        <v>74</v>
      </c>
      <c r="B683" t="s">
        <v>335</v>
      </c>
      <c r="C683" t="s">
        <v>15</v>
      </c>
      <c r="D683" t="s">
        <v>223</v>
      </c>
      <c r="E683" t="s">
        <v>17</v>
      </c>
      <c r="F683" t="s">
        <v>224</v>
      </c>
      <c r="G683" t="s">
        <v>225</v>
      </c>
      <c r="H683" t="s">
        <v>226</v>
      </c>
      <c r="I683" t="s">
        <v>227</v>
      </c>
      <c r="K683" t="s">
        <v>23</v>
      </c>
      <c r="L683" t="s">
        <v>24</v>
      </c>
      <c r="M683" s="2">
        <v>2.5004207597989554</v>
      </c>
      <c r="N683">
        <v>4</v>
      </c>
      <c r="O683" t="s">
        <v>25</v>
      </c>
      <c r="P683" t="s">
        <v>336</v>
      </c>
      <c r="T683">
        <v>2.5004240000000002</v>
      </c>
    </row>
    <row r="684" spans="1:20">
      <c r="A684">
        <v>76</v>
      </c>
      <c r="B684" t="s">
        <v>337</v>
      </c>
      <c r="C684" t="s">
        <v>15</v>
      </c>
      <c r="D684" t="s">
        <v>223</v>
      </c>
      <c r="E684" t="s">
        <v>17</v>
      </c>
      <c r="F684" t="s">
        <v>224</v>
      </c>
      <c r="G684" t="s">
        <v>225</v>
      </c>
      <c r="H684" t="s">
        <v>226</v>
      </c>
      <c r="I684" t="s">
        <v>227</v>
      </c>
      <c r="K684" t="s">
        <v>23</v>
      </c>
      <c r="L684" t="s">
        <v>24</v>
      </c>
      <c r="M684" s="2">
        <v>0.4048881065813989</v>
      </c>
      <c r="N684">
        <v>4</v>
      </c>
      <c r="O684" t="s">
        <v>25</v>
      </c>
      <c r="P684" t="s">
        <v>338</v>
      </c>
      <c r="T684">
        <v>0.404889</v>
      </c>
    </row>
    <row r="685" spans="1:20">
      <c r="A685">
        <v>77</v>
      </c>
      <c r="B685" t="s">
        <v>339</v>
      </c>
      <c r="C685" t="s">
        <v>15</v>
      </c>
      <c r="D685" t="s">
        <v>223</v>
      </c>
      <c r="E685" t="s">
        <v>17</v>
      </c>
      <c r="F685" t="s">
        <v>224</v>
      </c>
      <c r="G685" t="s">
        <v>225</v>
      </c>
      <c r="H685" t="s">
        <v>226</v>
      </c>
      <c r="I685" t="s">
        <v>227</v>
      </c>
      <c r="K685" t="s">
        <v>23</v>
      </c>
      <c r="L685" t="s">
        <v>24</v>
      </c>
      <c r="M685" s="2">
        <v>0.32498656390386621</v>
      </c>
      <c r="N685">
        <v>4</v>
      </c>
      <c r="O685" t="s">
        <v>25</v>
      </c>
      <c r="P685" t="s">
        <v>331</v>
      </c>
      <c r="T685">
        <v>0.32498700000000003</v>
      </c>
    </row>
    <row r="686" spans="1:20">
      <c r="A686">
        <v>78</v>
      </c>
      <c r="B686" t="s">
        <v>340</v>
      </c>
      <c r="C686" t="s">
        <v>15</v>
      </c>
      <c r="D686" t="s">
        <v>223</v>
      </c>
      <c r="E686" t="s">
        <v>17</v>
      </c>
      <c r="F686" t="s">
        <v>224</v>
      </c>
      <c r="G686" t="s">
        <v>225</v>
      </c>
      <c r="H686" t="s">
        <v>226</v>
      </c>
      <c r="I686" t="s">
        <v>227</v>
      </c>
      <c r="K686" t="s">
        <v>23</v>
      </c>
      <c r="L686" t="s">
        <v>24</v>
      </c>
      <c r="M686" s="2">
        <v>1.4080645735211991E-2</v>
      </c>
      <c r="N686">
        <v>4</v>
      </c>
      <c r="O686" t="s">
        <v>25</v>
      </c>
      <c r="P686" t="s">
        <v>338</v>
      </c>
      <c r="T686">
        <v>1.4081E-2</v>
      </c>
    </row>
    <row r="687" spans="1:20">
      <c r="A687">
        <v>81</v>
      </c>
      <c r="B687" t="s">
        <v>341</v>
      </c>
      <c r="C687" t="s">
        <v>15</v>
      </c>
      <c r="D687" t="s">
        <v>223</v>
      </c>
      <c r="E687" t="s">
        <v>17</v>
      </c>
      <c r="F687" t="s">
        <v>224</v>
      </c>
      <c r="G687" t="s">
        <v>225</v>
      </c>
      <c r="H687" t="s">
        <v>226</v>
      </c>
      <c r="I687" t="s">
        <v>227</v>
      </c>
      <c r="K687" t="s">
        <v>23</v>
      </c>
      <c r="L687" t="s">
        <v>24</v>
      </c>
      <c r="M687" s="2">
        <v>45.209532179269857</v>
      </c>
      <c r="N687">
        <v>4</v>
      </c>
      <c r="O687" t="s">
        <v>25</v>
      </c>
      <c r="P687" t="s">
        <v>322</v>
      </c>
      <c r="T687">
        <v>45.209561999999998</v>
      </c>
    </row>
    <row r="688" spans="1:20">
      <c r="A688">
        <v>83</v>
      </c>
      <c r="B688" t="s">
        <v>342</v>
      </c>
      <c r="C688" t="s">
        <v>15</v>
      </c>
      <c r="D688" t="s">
        <v>223</v>
      </c>
      <c r="E688" t="s">
        <v>17</v>
      </c>
      <c r="F688" t="s">
        <v>224</v>
      </c>
      <c r="G688" t="s">
        <v>225</v>
      </c>
      <c r="H688" t="s">
        <v>226</v>
      </c>
      <c r="I688" t="s">
        <v>227</v>
      </c>
      <c r="K688" t="s">
        <v>23</v>
      </c>
      <c r="L688" t="s">
        <v>24</v>
      </c>
      <c r="M688" s="2">
        <v>0.48788751254058699</v>
      </c>
      <c r="N688">
        <v>4</v>
      </c>
      <c r="O688" t="s">
        <v>25</v>
      </c>
      <c r="P688" t="s">
        <v>322</v>
      </c>
      <c r="T688">
        <v>0.48788799999999999</v>
      </c>
    </row>
    <row r="689" spans="1:20">
      <c r="A689">
        <v>85</v>
      </c>
      <c r="B689" t="s">
        <v>343</v>
      </c>
      <c r="C689" t="s">
        <v>15</v>
      </c>
      <c r="D689" t="s">
        <v>223</v>
      </c>
      <c r="E689" t="s">
        <v>17</v>
      </c>
      <c r="F689" t="s">
        <v>224</v>
      </c>
      <c r="G689" t="s">
        <v>225</v>
      </c>
      <c r="H689" t="s">
        <v>226</v>
      </c>
      <c r="I689" t="s">
        <v>227</v>
      </c>
      <c r="K689" t="s">
        <v>23</v>
      </c>
      <c r="L689" t="s">
        <v>24</v>
      </c>
      <c r="M689" s="2">
        <v>3.7861628067192834</v>
      </c>
      <c r="N689">
        <v>4</v>
      </c>
      <c r="O689" t="s">
        <v>25</v>
      </c>
      <c r="P689" t="s">
        <v>64</v>
      </c>
      <c r="T689">
        <v>3.7861639999999999</v>
      </c>
    </row>
    <row r="690" spans="1:20">
      <c r="A690">
        <v>88</v>
      </c>
      <c r="B690" t="s">
        <v>346</v>
      </c>
      <c r="C690" t="s">
        <v>15</v>
      </c>
      <c r="D690" t="s">
        <v>223</v>
      </c>
      <c r="E690" t="s">
        <v>17</v>
      </c>
      <c r="F690" t="s">
        <v>224</v>
      </c>
      <c r="G690" t="s">
        <v>225</v>
      </c>
      <c r="H690" t="s">
        <v>226</v>
      </c>
      <c r="I690" t="s">
        <v>227</v>
      </c>
      <c r="K690" t="s">
        <v>23</v>
      </c>
      <c r="L690" t="s">
        <v>24</v>
      </c>
      <c r="M690" s="2">
        <v>1.4538646469114325</v>
      </c>
      <c r="N690">
        <v>4</v>
      </c>
      <c r="O690" t="s">
        <v>25</v>
      </c>
      <c r="P690" t="s">
        <v>347</v>
      </c>
      <c r="T690">
        <v>1.4538679999999999</v>
      </c>
    </row>
    <row r="691" spans="1:20">
      <c r="A691">
        <v>92</v>
      </c>
      <c r="B691" t="s">
        <v>351</v>
      </c>
      <c r="C691" t="s">
        <v>15</v>
      </c>
      <c r="D691" t="s">
        <v>223</v>
      </c>
      <c r="E691" t="s">
        <v>17</v>
      </c>
      <c r="F691" t="s">
        <v>224</v>
      </c>
      <c r="G691" t="s">
        <v>225</v>
      </c>
      <c r="H691" t="s">
        <v>226</v>
      </c>
      <c r="I691" t="s">
        <v>227</v>
      </c>
      <c r="K691" t="s">
        <v>23</v>
      </c>
      <c r="L691" t="s">
        <v>24</v>
      </c>
      <c r="M691" s="2">
        <v>0.61847504015458898</v>
      </c>
      <c r="N691">
        <v>4</v>
      </c>
      <c r="O691" t="s">
        <v>25</v>
      </c>
      <c r="P691" t="s">
        <v>352</v>
      </c>
      <c r="T691">
        <v>0.61847700000000005</v>
      </c>
    </row>
    <row r="692" spans="1:20">
      <c r="A692">
        <v>99</v>
      </c>
      <c r="B692" t="s">
        <v>353</v>
      </c>
      <c r="C692" t="s">
        <v>15</v>
      </c>
      <c r="D692" t="s">
        <v>223</v>
      </c>
      <c r="E692" t="s">
        <v>17</v>
      </c>
      <c r="F692" t="s">
        <v>224</v>
      </c>
      <c r="G692" t="s">
        <v>225</v>
      </c>
      <c r="H692" t="s">
        <v>226</v>
      </c>
      <c r="I692" t="s">
        <v>227</v>
      </c>
      <c r="K692" t="s">
        <v>23</v>
      </c>
      <c r="L692" t="s">
        <v>24</v>
      </c>
      <c r="M692" s="2">
        <v>9.2907753435997282</v>
      </c>
      <c r="N692">
        <v>4</v>
      </c>
      <c r="O692" t="s">
        <v>25</v>
      </c>
      <c r="P692" t="s">
        <v>354</v>
      </c>
      <c r="T692">
        <v>9.290775</v>
      </c>
    </row>
    <row r="693" spans="1:20">
      <c r="A693">
        <v>102</v>
      </c>
      <c r="B693" t="s">
        <v>355</v>
      </c>
      <c r="C693" t="s">
        <v>15</v>
      </c>
      <c r="D693" t="s">
        <v>223</v>
      </c>
      <c r="E693" t="s">
        <v>17</v>
      </c>
      <c r="F693" t="s">
        <v>224</v>
      </c>
      <c r="G693" t="s">
        <v>225</v>
      </c>
      <c r="H693" t="s">
        <v>226</v>
      </c>
      <c r="I693" t="s">
        <v>227</v>
      </c>
      <c r="K693" t="s">
        <v>23</v>
      </c>
      <c r="L693" t="s">
        <v>24</v>
      </c>
      <c r="M693" s="2">
        <v>14.626984186752198</v>
      </c>
      <c r="N693">
        <v>4</v>
      </c>
      <c r="O693" t="s">
        <v>25</v>
      </c>
      <c r="P693" t="s">
        <v>354</v>
      </c>
      <c r="T693">
        <v>14.626994</v>
      </c>
    </row>
    <row r="694" spans="1:20">
      <c r="A694">
        <v>103</v>
      </c>
      <c r="B694" t="s">
        <v>356</v>
      </c>
      <c r="C694" t="s">
        <v>15</v>
      </c>
      <c r="D694" t="s">
        <v>223</v>
      </c>
      <c r="E694" t="s">
        <v>17</v>
      </c>
      <c r="F694" t="s">
        <v>224</v>
      </c>
      <c r="G694" t="s">
        <v>225</v>
      </c>
      <c r="H694" t="s">
        <v>226</v>
      </c>
      <c r="I694" t="s">
        <v>227</v>
      </c>
      <c r="K694" t="s">
        <v>23</v>
      </c>
      <c r="L694" t="s">
        <v>24</v>
      </c>
      <c r="M694" s="2">
        <v>2.2802980935836672</v>
      </c>
      <c r="N694">
        <v>4</v>
      </c>
      <c r="O694" t="s">
        <v>25</v>
      </c>
      <c r="P694" t="s">
        <v>357</v>
      </c>
      <c r="T694">
        <v>2.2802989999999999</v>
      </c>
    </row>
    <row r="695" spans="1:20">
      <c r="A695">
        <v>105</v>
      </c>
      <c r="B695" t="s">
        <v>358</v>
      </c>
      <c r="C695" t="s">
        <v>15</v>
      </c>
      <c r="D695" t="s">
        <v>223</v>
      </c>
      <c r="E695" t="s">
        <v>17</v>
      </c>
      <c r="F695" t="s">
        <v>224</v>
      </c>
      <c r="G695" t="s">
        <v>225</v>
      </c>
      <c r="H695" t="s">
        <v>226</v>
      </c>
      <c r="I695" t="s">
        <v>227</v>
      </c>
      <c r="K695" t="s">
        <v>23</v>
      </c>
      <c r="L695" t="s">
        <v>24</v>
      </c>
      <c r="M695" s="2">
        <v>0.63535495075194104</v>
      </c>
      <c r="N695">
        <v>4</v>
      </c>
      <c r="O695" t="s">
        <v>25</v>
      </c>
      <c r="P695" t="s">
        <v>357</v>
      </c>
      <c r="T695">
        <v>0.63535600000000003</v>
      </c>
    </row>
    <row r="696" spans="1:20">
      <c r="A696">
        <v>106</v>
      </c>
      <c r="B696" t="s">
        <v>359</v>
      </c>
      <c r="C696" t="s">
        <v>15</v>
      </c>
      <c r="D696" t="s">
        <v>223</v>
      </c>
      <c r="E696" t="s">
        <v>17</v>
      </c>
      <c r="F696" t="s">
        <v>224</v>
      </c>
      <c r="G696" t="s">
        <v>225</v>
      </c>
      <c r="H696" t="s">
        <v>226</v>
      </c>
      <c r="I696" t="s">
        <v>227</v>
      </c>
      <c r="K696" t="s">
        <v>23</v>
      </c>
      <c r="L696" t="s">
        <v>24</v>
      </c>
      <c r="M696" s="2">
        <v>2.3873948280889379</v>
      </c>
      <c r="N696">
        <v>4</v>
      </c>
      <c r="O696" t="s">
        <v>25</v>
      </c>
      <c r="P696" t="s">
        <v>354</v>
      </c>
      <c r="T696">
        <v>2.387397</v>
      </c>
    </row>
    <row r="697" spans="1:20">
      <c r="A697">
        <v>109</v>
      </c>
      <c r="B697" t="s">
        <v>361</v>
      </c>
      <c r="C697" t="s">
        <v>15</v>
      </c>
      <c r="D697" t="s">
        <v>223</v>
      </c>
      <c r="E697" t="s">
        <v>17</v>
      </c>
      <c r="F697" t="s">
        <v>224</v>
      </c>
      <c r="G697" t="s">
        <v>225</v>
      </c>
      <c r="H697" t="s">
        <v>226</v>
      </c>
      <c r="I697" t="s">
        <v>227</v>
      </c>
      <c r="K697" t="s">
        <v>23</v>
      </c>
      <c r="L697" t="s">
        <v>24</v>
      </c>
      <c r="M697" s="2">
        <v>11.419692804544757</v>
      </c>
      <c r="N697">
        <v>4</v>
      </c>
      <c r="O697" t="s">
        <v>25</v>
      </c>
      <c r="P697" t="s">
        <v>64</v>
      </c>
      <c r="T697">
        <v>10.951351000000001</v>
      </c>
    </row>
    <row r="698" spans="1:20">
      <c r="A698">
        <v>110</v>
      </c>
      <c r="B698" t="s">
        <v>362</v>
      </c>
      <c r="C698" t="s">
        <v>15</v>
      </c>
      <c r="D698" t="s">
        <v>223</v>
      </c>
      <c r="E698" t="s">
        <v>17</v>
      </c>
      <c r="F698" t="s">
        <v>224</v>
      </c>
      <c r="G698" t="s">
        <v>225</v>
      </c>
      <c r="H698" t="s">
        <v>226</v>
      </c>
      <c r="I698" t="s">
        <v>227</v>
      </c>
      <c r="K698" t="s">
        <v>23</v>
      </c>
      <c r="L698" t="s">
        <v>24</v>
      </c>
      <c r="M698" s="2">
        <v>0.19525312167952438</v>
      </c>
      <c r="N698">
        <v>4</v>
      </c>
      <c r="O698" t="s">
        <v>25</v>
      </c>
      <c r="P698" t="s">
        <v>64</v>
      </c>
      <c r="T698">
        <v>0.19525300000000001</v>
      </c>
    </row>
    <row r="699" spans="1:20">
      <c r="A699">
        <v>113</v>
      </c>
      <c r="B699" t="s">
        <v>363</v>
      </c>
      <c r="C699" t="s">
        <v>15</v>
      </c>
      <c r="D699" t="s">
        <v>223</v>
      </c>
      <c r="E699" t="s">
        <v>17</v>
      </c>
      <c r="F699" t="s">
        <v>224</v>
      </c>
      <c r="G699" t="s">
        <v>225</v>
      </c>
      <c r="H699" t="s">
        <v>226</v>
      </c>
      <c r="I699" t="s">
        <v>227</v>
      </c>
      <c r="K699" t="s">
        <v>23</v>
      </c>
      <c r="L699" t="s">
        <v>24</v>
      </c>
      <c r="M699" s="2">
        <v>18.509513953534345</v>
      </c>
      <c r="N699">
        <v>4</v>
      </c>
      <c r="O699" t="s">
        <v>25</v>
      </c>
      <c r="P699" t="s">
        <v>354</v>
      </c>
      <c r="T699">
        <v>18.509530999999999</v>
      </c>
    </row>
    <row r="700" spans="1:20">
      <c r="A700">
        <v>116</v>
      </c>
      <c r="B700" t="s">
        <v>364</v>
      </c>
      <c r="C700" t="s">
        <v>15</v>
      </c>
      <c r="D700" t="s">
        <v>223</v>
      </c>
      <c r="E700" t="s">
        <v>17</v>
      </c>
      <c r="F700" t="s">
        <v>224</v>
      </c>
      <c r="G700" t="s">
        <v>225</v>
      </c>
      <c r="H700" t="s">
        <v>226</v>
      </c>
      <c r="I700" t="s">
        <v>227</v>
      </c>
      <c r="K700" t="s">
        <v>23</v>
      </c>
      <c r="L700" t="s">
        <v>24</v>
      </c>
      <c r="M700" s="2">
        <v>0.63990217798490678</v>
      </c>
      <c r="N700">
        <v>4</v>
      </c>
      <c r="O700" t="s">
        <v>25</v>
      </c>
      <c r="P700" t="s">
        <v>64</v>
      </c>
      <c r="T700">
        <v>0.639903</v>
      </c>
    </row>
    <row r="701" spans="1:20">
      <c r="A701">
        <v>118</v>
      </c>
      <c r="B701" t="s">
        <v>365</v>
      </c>
      <c r="C701" t="s">
        <v>15</v>
      </c>
      <c r="D701" t="s">
        <v>223</v>
      </c>
      <c r="E701" t="s">
        <v>17</v>
      </c>
      <c r="F701" t="s">
        <v>224</v>
      </c>
      <c r="G701" t="s">
        <v>225</v>
      </c>
      <c r="H701" t="s">
        <v>226</v>
      </c>
      <c r="I701" t="s">
        <v>227</v>
      </c>
      <c r="K701" t="s">
        <v>23</v>
      </c>
      <c r="L701" t="s">
        <v>24</v>
      </c>
      <c r="M701" s="2">
        <v>2.3331742733872685</v>
      </c>
      <c r="N701">
        <v>4</v>
      </c>
      <c r="O701" t="s">
        <v>25</v>
      </c>
      <c r="P701" t="s">
        <v>64</v>
      </c>
      <c r="T701">
        <v>2.3331780000000002</v>
      </c>
    </row>
    <row r="702" spans="1:20">
      <c r="A702">
        <v>123</v>
      </c>
      <c r="B702" t="s">
        <v>368</v>
      </c>
      <c r="C702" t="s">
        <v>15</v>
      </c>
      <c r="D702" t="s">
        <v>223</v>
      </c>
      <c r="E702" t="s">
        <v>17</v>
      </c>
      <c r="F702" t="s">
        <v>224</v>
      </c>
      <c r="G702" t="s">
        <v>225</v>
      </c>
      <c r="H702" t="s">
        <v>226</v>
      </c>
      <c r="I702" t="s">
        <v>227</v>
      </c>
      <c r="K702" t="s">
        <v>23</v>
      </c>
      <c r="L702" t="s">
        <v>24</v>
      </c>
      <c r="M702" s="2">
        <v>3.1656271000232277</v>
      </c>
      <c r="N702">
        <v>4</v>
      </c>
      <c r="O702" t="s">
        <v>25</v>
      </c>
      <c r="P702" t="s">
        <v>369</v>
      </c>
      <c r="T702">
        <v>3.1656339999999998</v>
      </c>
    </row>
    <row r="703" spans="1:20">
      <c r="A703">
        <v>124</v>
      </c>
      <c r="B703" t="s">
        <v>370</v>
      </c>
      <c r="C703" t="s">
        <v>15</v>
      </c>
      <c r="D703" t="s">
        <v>223</v>
      </c>
      <c r="E703" t="s">
        <v>17</v>
      </c>
      <c r="F703" t="s">
        <v>224</v>
      </c>
      <c r="G703" t="s">
        <v>225</v>
      </c>
      <c r="H703" t="s">
        <v>226</v>
      </c>
      <c r="I703" t="s">
        <v>227</v>
      </c>
      <c r="K703" t="s">
        <v>23</v>
      </c>
      <c r="L703" t="s">
        <v>24</v>
      </c>
      <c r="M703" s="2">
        <v>2.2416922621489253</v>
      </c>
      <c r="N703">
        <v>4</v>
      </c>
      <c r="O703" t="s">
        <v>25</v>
      </c>
      <c r="P703" t="s">
        <v>369</v>
      </c>
      <c r="T703">
        <v>2.2416969999999998</v>
      </c>
    </row>
    <row r="704" spans="1:20">
      <c r="A704">
        <v>128</v>
      </c>
      <c r="B704" t="s">
        <v>371</v>
      </c>
      <c r="C704" t="s">
        <v>15</v>
      </c>
      <c r="D704" t="s">
        <v>223</v>
      </c>
      <c r="E704" t="s">
        <v>17</v>
      </c>
      <c r="F704" t="s">
        <v>224</v>
      </c>
      <c r="G704" t="s">
        <v>225</v>
      </c>
      <c r="H704" t="s">
        <v>226</v>
      </c>
      <c r="I704" t="s">
        <v>227</v>
      </c>
      <c r="K704" t="s">
        <v>23</v>
      </c>
      <c r="L704" t="s">
        <v>24</v>
      </c>
      <c r="M704" s="2">
        <v>16.432375434287323</v>
      </c>
      <c r="N704">
        <v>4</v>
      </c>
      <c r="O704" t="s">
        <v>25</v>
      </c>
      <c r="P704" t="s">
        <v>64</v>
      </c>
      <c r="T704">
        <v>16.432402</v>
      </c>
    </row>
    <row r="705" spans="1:20">
      <c r="A705">
        <v>146</v>
      </c>
      <c r="B705" t="s">
        <v>379</v>
      </c>
      <c r="C705" t="s">
        <v>15</v>
      </c>
      <c r="D705" t="s">
        <v>223</v>
      </c>
      <c r="E705" t="s">
        <v>17</v>
      </c>
      <c r="F705" t="s">
        <v>224</v>
      </c>
      <c r="G705" t="s">
        <v>225</v>
      </c>
      <c r="H705" t="s">
        <v>226</v>
      </c>
      <c r="I705" t="s">
        <v>227</v>
      </c>
      <c r="K705" t="s">
        <v>23</v>
      </c>
      <c r="L705" t="s">
        <v>24</v>
      </c>
      <c r="M705" s="2">
        <v>38.168171345932407</v>
      </c>
      <c r="N705">
        <v>4</v>
      </c>
      <c r="O705" t="s">
        <v>25</v>
      </c>
      <c r="P705" t="s">
        <v>380</v>
      </c>
      <c r="T705">
        <v>39.802683999999999</v>
      </c>
    </row>
    <row r="706" spans="1:20">
      <c r="A706">
        <v>153</v>
      </c>
      <c r="B706" t="s">
        <v>385</v>
      </c>
      <c r="C706" t="s">
        <v>15</v>
      </c>
      <c r="D706" t="s">
        <v>223</v>
      </c>
      <c r="E706" t="s">
        <v>17</v>
      </c>
      <c r="F706" t="s">
        <v>224</v>
      </c>
      <c r="G706" t="s">
        <v>225</v>
      </c>
      <c r="H706" t="s">
        <v>226</v>
      </c>
      <c r="I706" t="s">
        <v>227</v>
      </c>
      <c r="K706" t="s">
        <v>23</v>
      </c>
      <c r="L706" t="s">
        <v>24</v>
      </c>
      <c r="M706" s="2">
        <v>0.70016724176274936</v>
      </c>
      <c r="N706">
        <v>4</v>
      </c>
      <c r="O706" t="s">
        <v>25</v>
      </c>
      <c r="P706" t="s">
        <v>380</v>
      </c>
      <c r="T706">
        <v>0.70016800000000001</v>
      </c>
    </row>
    <row r="707" spans="1:20">
      <c r="A707">
        <v>154</v>
      </c>
      <c r="B707" t="s">
        <v>386</v>
      </c>
      <c r="C707" t="s">
        <v>15</v>
      </c>
      <c r="D707" t="s">
        <v>223</v>
      </c>
      <c r="E707" t="s">
        <v>17</v>
      </c>
      <c r="F707" t="s">
        <v>224</v>
      </c>
      <c r="G707" t="s">
        <v>225</v>
      </c>
      <c r="H707" t="s">
        <v>226</v>
      </c>
      <c r="I707" t="s">
        <v>227</v>
      </c>
      <c r="K707" t="s">
        <v>23</v>
      </c>
      <c r="L707" t="s">
        <v>24</v>
      </c>
      <c r="M707" s="2">
        <v>5.7010835576224528</v>
      </c>
      <c r="N707">
        <v>4</v>
      </c>
      <c r="O707" t="s">
        <v>25</v>
      </c>
      <c r="P707" t="s">
        <v>387</v>
      </c>
      <c r="T707">
        <v>5.7010889999999996</v>
      </c>
    </row>
    <row r="708" spans="1:20">
      <c r="A708">
        <v>155</v>
      </c>
      <c r="B708" t="s">
        <v>389</v>
      </c>
      <c r="C708" t="s">
        <v>15</v>
      </c>
      <c r="D708" t="s">
        <v>223</v>
      </c>
      <c r="E708" t="s">
        <v>17</v>
      </c>
      <c r="F708" t="s">
        <v>224</v>
      </c>
      <c r="G708" t="s">
        <v>225</v>
      </c>
      <c r="H708" t="s">
        <v>226</v>
      </c>
      <c r="I708" t="s">
        <v>227</v>
      </c>
      <c r="K708" t="s">
        <v>23</v>
      </c>
      <c r="L708" t="s">
        <v>24</v>
      </c>
      <c r="M708" s="2">
        <v>10.298426636206838</v>
      </c>
      <c r="N708">
        <v>4</v>
      </c>
      <c r="O708" t="s">
        <v>25</v>
      </c>
      <c r="P708" t="s">
        <v>387</v>
      </c>
      <c r="T708">
        <v>10.298435</v>
      </c>
    </row>
    <row r="709" spans="1:20">
      <c r="A709">
        <v>156</v>
      </c>
      <c r="B709" t="s">
        <v>390</v>
      </c>
      <c r="C709" t="s">
        <v>15</v>
      </c>
      <c r="D709" t="s">
        <v>223</v>
      </c>
      <c r="E709" t="s">
        <v>17</v>
      </c>
      <c r="F709" t="s">
        <v>224</v>
      </c>
      <c r="G709" t="s">
        <v>225</v>
      </c>
      <c r="H709" t="s">
        <v>226</v>
      </c>
      <c r="I709" t="s">
        <v>227</v>
      </c>
      <c r="K709" t="s">
        <v>23</v>
      </c>
      <c r="L709" t="s">
        <v>24</v>
      </c>
      <c r="M709" s="2">
        <v>6.608623055653025</v>
      </c>
      <c r="N709">
        <v>4</v>
      </c>
      <c r="O709" t="s">
        <v>25</v>
      </c>
      <c r="P709" t="s">
        <v>369</v>
      </c>
      <c r="T709">
        <v>8.9451870000000007</v>
      </c>
    </row>
    <row r="710" spans="1:20">
      <c r="A710">
        <v>157</v>
      </c>
      <c r="B710" t="s">
        <v>391</v>
      </c>
      <c r="C710" t="s">
        <v>15</v>
      </c>
      <c r="D710" t="s">
        <v>223</v>
      </c>
      <c r="E710" t="s">
        <v>17</v>
      </c>
      <c r="F710" t="s">
        <v>224</v>
      </c>
      <c r="G710" t="s">
        <v>225</v>
      </c>
      <c r="H710" t="s">
        <v>226</v>
      </c>
      <c r="I710" t="s">
        <v>227</v>
      </c>
      <c r="K710" t="s">
        <v>23</v>
      </c>
      <c r="L710" t="s">
        <v>24</v>
      </c>
      <c r="M710" s="2">
        <v>7.6413901770755599</v>
      </c>
      <c r="N710">
        <v>4</v>
      </c>
      <c r="O710" t="s">
        <v>25</v>
      </c>
      <c r="P710" t="s">
        <v>380</v>
      </c>
      <c r="T710">
        <v>7.6414020000000002</v>
      </c>
    </row>
    <row r="711" spans="1:20">
      <c r="A711">
        <v>159</v>
      </c>
      <c r="B711" t="s">
        <v>392</v>
      </c>
      <c r="C711" t="s">
        <v>15</v>
      </c>
      <c r="D711" t="s">
        <v>223</v>
      </c>
      <c r="E711" t="s">
        <v>17</v>
      </c>
      <c r="F711" t="s">
        <v>224</v>
      </c>
      <c r="G711" t="s">
        <v>225</v>
      </c>
      <c r="H711" t="s">
        <v>226</v>
      </c>
      <c r="I711" t="s">
        <v>227</v>
      </c>
      <c r="K711" t="s">
        <v>23</v>
      </c>
      <c r="L711" t="s">
        <v>24</v>
      </c>
      <c r="M711" s="2">
        <v>0.45842323702821447</v>
      </c>
      <c r="N711">
        <v>4</v>
      </c>
      <c r="O711" t="s">
        <v>25</v>
      </c>
      <c r="P711" t="s">
        <v>393</v>
      </c>
      <c r="T711">
        <v>0.458424</v>
      </c>
    </row>
    <row r="712" spans="1:20">
      <c r="A712">
        <v>160</v>
      </c>
      <c r="B712" t="s">
        <v>394</v>
      </c>
      <c r="C712" t="s">
        <v>15</v>
      </c>
      <c r="D712" t="s">
        <v>223</v>
      </c>
      <c r="E712" t="s">
        <v>17</v>
      </c>
      <c r="F712" t="s">
        <v>224</v>
      </c>
      <c r="G712" t="s">
        <v>225</v>
      </c>
      <c r="H712" t="s">
        <v>226</v>
      </c>
      <c r="I712" t="s">
        <v>227</v>
      </c>
      <c r="K712" t="s">
        <v>23</v>
      </c>
      <c r="L712" t="s">
        <v>24</v>
      </c>
      <c r="M712" s="2">
        <v>6.9813313887804362</v>
      </c>
      <c r="N712">
        <v>4</v>
      </c>
      <c r="O712" t="s">
        <v>25</v>
      </c>
      <c r="P712" t="s">
        <v>395</v>
      </c>
      <c r="T712">
        <v>6.9813390000000002</v>
      </c>
    </row>
    <row r="713" spans="1:20">
      <c r="A713">
        <v>164</v>
      </c>
      <c r="B713" t="s">
        <v>396</v>
      </c>
      <c r="C713" t="s">
        <v>15</v>
      </c>
      <c r="D713" t="s">
        <v>223</v>
      </c>
      <c r="E713" t="s">
        <v>17</v>
      </c>
      <c r="F713" t="s">
        <v>224</v>
      </c>
      <c r="G713" t="s">
        <v>225</v>
      </c>
      <c r="H713" t="s">
        <v>226</v>
      </c>
      <c r="I713" t="s">
        <v>227</v>
      </c>
      <c r="K713" t="s">
        <v>23</v>
      </c>
      <c r="L713" t="s">
        <v>24</v>
      </c>
      <c r="M713" s="2">
        <v>9.4946116109773993</v>
      </c>
      <c r="N713">
        <v>4</v>
      </c>
      <c r="O713" t="s">
        <v>25</v>
      </c>
      <c r="P713" t="s">
        <v>380</v>
      </c>
      <c r="T713">
        <v>9.4946129999999993</v>
      </c>
    </row>
    <row r="714" spans="1:20">
      <c r="A714">
        <v>169</v>
      </c>
      <c r="B714" t="s">
        <v>397</v>
      </c>
      <c r="C714" t="s">
        <v>15</v>
      </c>
      <c r="D714" t="s">
        <v>223</v>
      </c>
      <c r="E714" t="s">
        <v>17</v>
      </c>
      <c r="F714" t="s">
        <v>224</v>
      </c>
      <c r="G714" t="s">
        <v>225</v>
      </c>
      <c r="H714" t="s">
        <v>226</v>
      </c>
      <c r="I714" t="s">
        <v>227</v>
      </c>
      <c r="K714" t="s">
        <v>23</v>
      </c>
      <c r="L714" t="s">
        <v>24</v>
      </c>
      <c r="M714" s="2">
        <v>24.878366744340052</v>
      </c>
      <c r="N714">
        <v>4</v>
      </c>
      <c r="O714" t="s">
        <v>25</v>
      </c>
      <c r="P714" t="s">
        <v>387</v>
      </c>
      <c r="T714">
        <v>24.878388000000001</v>
      </c>
    </row>
    <row r="715" spans="1:20">
      <c r="A715">
        <v>170</v>
      </c>
      <c r="B715" t="s">
        <v>398</v>
      </c>
      <c r="C715" t="s">
        <v>15</v>
      </c>
      <c r="D715" t="s">
        <v>223</v>
      </c>
      <c r="E715" t="s">
        <v>17</v>
      </c>
      <c r="F715" t="s">
        <v>224</v>
      </c>
      <c r="G715" t="s">
        <v>225</v>
      </c>
      <c r="H715" t="s">
        <v>226</v>
      </c>
      <c r="I715" t="s">
        <v>227</v>
      </c>
      <c r="K715" t="s">
        <v>23</v>
      </c>
      <c r="L715" t="s">
        <v>24</v>
      </c>
      <c r="M715" s="2">
        <v>12.040867376435063</v>
      </c>
      <c r="N715">
        <v>4</v>
      </c>
      <c r="O715" t="s">
        <v>25</v>
      </c>
      <c r="P715" t="s">
        <v>387</v>
      </c>
      <c r="T715">
        <v>12.040872</v>
      </c>
    </row>
    <row r="716" spans="1:20">
      <c r="A716">
        <v>171</v>
      </c>
      <c r="B716" t="s">
        <v>399</v>
      </c>
      <c r="C716" t="s">
        <v>15</v>
      </c>
      <c r="D716" t="s">
        <v>223</v>
      </c>
      <c r="E716" t="s">
        <v>17</v>
      </c>
      <c r="F716" t="s">
        <v>224</v>
      </c>
      <c r="G716" t="s">
        <v>225</v>
      </c>
      <c r="H716" t="s">
        <v>226</v>
      </c>
      <c r="I716" t="s">
        <v>227</v>
      </c>
      <c r="K716" t="s">
        <v>23</v>
      </c>
      <c r="L716" t="s">
        <v>24</v>
      </c>
      <c r="M716" s="2">
        <v>9.7858819739254628</v>
      </c>
      <c r="N716">
        <v>4</v>
      </c>
      <c r="O716" t="s">
        <v>25</v>
      </c>
      <c r="P716" t="s">
        <v>395</v>
      </c>
      <c r="T716">
        <v>10.925272</v>
      </c>
    </row>
    <row r="717" spans="1:20">
      <c r="A717">
        <v>176</v>
      </c>
      <c r="B717" t="s">
        <v>400</v>
      </c>
      <c r="C717" t="s">
        <v>15</v>
      </c>
      <c r="D717" t="s">
        <v>223</v>
      </c>
      <c r="E717" t="s">
        <v>17</v>
      </c>
      <c r="F717" t="s">
        <v>224</v>
      </c>
      <c r="G717" t="s">
        <v>225</v>
      </c>
      <c r="H717" t="s">
        <v>226</v>
      </c>
      <c r="I717" t="s">
        <v>227</v>
      </c>
      <c r="K717" t="s">
        <v>23</v>
      </c>
      <c r="L717" t="s">
        <v>24</v>
      </c>
      <c r="M717" s="2">
        <v>15.014917346041127</v>
      </c>
      <c r="N717">
        <v>4</v>
      </c>
      <c r="O717" t="s">
        <v>25</v>
      </c>
      <c r="P717" t="s">
        <v>380</v>
      </c>
      <c r="T717">
        <v>15.653866000000001</v>
      </c>
    </row>
    <row r="718" spans="1:20">
      <c r="A718">
        <v>177</v>
      </c>
      <c r="B718" t="s">
        <v>401</v>
      </c>
      <c r="C718" t="s">
        <v>15</v>
      </c>
      <c r="D718" t="s">
        <v>223</v>
      </c>
      <c r="E718" t="s">
        <v>17</v>
      </c>
      <c r="F718" t="s">
        <v>224</v>
      </c>
      <c r="G718" t="s">
        <v>225</v>
      </c>
      <c r="H718" t="s">
        <v>226</v>
      </c>
      <c r="I718" t="s">
        <v>227</v>
      </c>
      <c r="K718" t="s">
        <v>23</v>
      </c>
      <c r="L718" t="s">
        <v>24</v>
      </c>
      <c r="M718" s="2">
        <v>12.353727762265065</v>
      </c>
      <c r="N718">
        <v>4</v>
      </c>
      <c r="O718" t="s">
        <v>25</v>
      </c>
      <c r="P718" t="s">
        <v>380</v>
      </c>
      <c r="T718">
        <v>12.297495</v>
      </c>
    </row>
    <row r="719" spans="1:20">
      <c r="A719">
        <v>178</v>
      </c>
      <c r="B719" t="s">
        <v>402</v>
      </c>
      <c r="C719" t="s">
        <v>15</v>
      </c>
      <c r="D719" t="s">
        <v>223</v>
      </c>
      <c r="E719" t="s">
        <v>17</v>
      </c>
      <c r="F719" t="s">
        <v>224</v>
      </c>
      <c r="G719" t="s">
        <v>225</v>
      </c>
      <c r="H719" t="s">
        <v>226</v>
      </c>
      <c r="I719" t="s">
        <v>227</v>
      </c>
      <c r="K719" t="s">
        <v>23</v>
      </c>
      <c r="L719" t="s">
        <v>24</v>
      </c>
      <c r="M719" s="2">
        <v>7.6805633152617085</v>
      </c>
      <c r="N719">
        <v>4</v>
      </c>
      <c r="O719" t="s">
        <v>25</v>
      </c>
      <c r="P719" t="s">
        <v>64</v>
      </c>
      <c r="T719">
        <v>7.6805729999999999</v>
      </c>
    </row>
    <row r="720" spans="1:20">
      <c r="A720">
        <v>180</v>
      </c>
      <c r="B720" t="s">
        <v>403</v>
      </c>
      <c r="C720" t="s">
        <v>15</v>
      </c>
      <c r="D720" t="s">
        <v>223</v>
      </c>
      <c r="E720" t="s">
        <v>17</v>
      </c>
      <c r="F720" t="s">
        <v>224</v>
      </c>
      <c r="G720" t="s">
        <v>225</v>
      </c>
      <c r="H720" t="s">
        <v>226</v>
      </c>
      <c r="I720" t="s">
        <v>227</v>
      </c>
      <c r="K720" t="s">
        <v>23</v>
      </c>
      <c r="L720" t="s">
        <v>24</v>
      </c>
      <c r="M720" s="2">
        <v>8.5809322096637874</v>
      </c>
      <c r="N720">
        <v>4</v>
      </c>
      <c r="O720" t="s">
        <v>25</v>
      </c>
      <c r="P720" t="s">
        <v>387</v>
      </c>
      <c r="T720">
        <v>8.5809320000000007</v>
      </c>
    </row>
    <row r="721" spans="1:20">
      <c r="A721">
        <v>181</v>
      </c>
      <c r="B721" t="s">
        <v>404</v>
      </c>
      <c r="C721" t="s">
        <v>15</v>
      </c>
      <c r="D721" t="s">
        <v>223</v>
      </c>
      <c r="E721" t="s">
        <v>17</v>
      </c>
      <c r="F721" t="s">
        <v>224</v>
      </c>
      <c r="G721" t="s">
        <v>225</v>
      </c>
      <c r="H721" t="s">
        <v>226</v>
      </c>
      <c r="I721" t="s">
        <v>227</v>
      </c>
      <c r="K721" t="s">
        <v>23</v>
      </c>
      <c r="L721" t="s">
        <v>24</v>
      </c>
      <c r="M721" s="2">
        <v>2.9974303996184695</v>
      </c>
      <c r="N721">
        <v>4</v>
      </c>
      <c r="O721" t="s">
        <v>25</v>
      </c>
      <c r="P721" t="s">
        <v>388</v>
      </c>
      <c r="T721">
        <v>2.997433</v>
      </c>
    </row>
    <row r="722" spans="1:20">
      <c r="A722">
        <v>182</v>
      </c>
      <c r="B722" t="s">
        <v>405</v>
      </c>
      <c r="C722" t="s">
        <v>15</v>
      </c>
      <c r="D722" t="s">
        <v>223</v>
      </c>
      <c r="E722" t="s">
        <v>17</v>
      </c>
      <c r="F722" t="s">
        <v>224</v>
      </c>
      <c r="G722" t="s">
        <v>225</v>
      </c>
      <c r="H722" t="s">
        <v>226</v>
      </c>
      <c r="I722" t="s">
        <v>227</v>
      </c>
      <c r="K722" t="s">
        <v>23</v>
      </c>
      <c r="L722" t="s">
        <v>24</v>
      </c>
      <c r="M722" s="2">
        <v>0.34715631773770278</v>
      </c>
      <c r="N722">
        <v>4</v>
      </c>
      <c r="O722" t="s">
        <v>25</v>
      </c>
      <c r="P722" t="s">
        <v>369</v>
      </c>
      <c r="T722">
        <v>0.34715699999999999</v>
      </c>
    </row>
    <row r="723" spans="1:20">
      <c r="A723">
        <v>184</v>
      </c>
      <c r="B723" t="s">
        <v>407</v>
      </c>
      <c r="C723" t="s">
        <v>15</v>
      </c>
      <c r="D723" t="s">
        <v>223</v>
      </c>
      <c r="E723" t="s">
        <v>17</v>
      </c>
      <c r="F723" t="s">
        <v>224</v>
      </c>
      <c r="G723" t="s">
        <v>225</v>
      </c>
      <c r="H723" t="s">
        <v>226</v>
      </c>
      <c r="I723" t="s">
        <v>227</v>
      </c>
      <c r="K723" t="s">
        <v>23</v>
      </c>
      <c r="L723" t="s">
        <v>24</v>
      </c>
      <c r="M723" s="2">
        <v>5.8126400587121863</v>
      </c>
      <c r="N723">
        <v>4</v>
      </c>
      <c r="O723" t="s">
        <v>25</v>
      </c>
      <c r="P723" t="s">
        <v>22</v>
      </c>
      <c r="T723">
        <v>5.8126420000000003</v>
      </c>
    </row>
    <row r="724" spans="1:20">
      <c r="A724">
        <v>185</v>
      </c>
      <c r="B724" t="s">
        <v>408</v>
      </c>
      <c r="C724" t="s">
        <v>15</v>
      </c>
      <c r="D724" t="s">
        <v>223</v>
      </c>
      <c r="E724" t="s">
        <v>17</v>
      </c>
      <c r="F724" t="s">
        <v>224</v>
      </c>
      <c r="G724" t="s">
        <v>225</v>
      </c>
      <c r="H724" t="s">
        <v>226</v>
      </c>
      <c r="I724" t="s">
        <v>227</v>
      </c>
      <c r="K724" t="s">
        <v>23</v>
      </c>
      <c r="L724" t="s">
        <v>24</v>
      </c>
      <c r="M724" s="2">
        <v>0.82126792451431474</v>
      </c>
      <c r="N724">
        <v>4</v>
      </c>
      <c r="O724" t="s">
        <v>25</v>
      </c>
      <c r="P724" t="s">
        <v>369</v>
      </c>
      <c r="T724">
        <v>0.82126900000000003</v>
      </c>
    </row>
    <row r="725" spans="1:20">
      <c r="A725">
        <v>186</v>
      </c>
      <c r="B725" t="s">
        <v>409</v>
      </c>
      <c r="C725" t="s">
        <v>15</v>
      </c>
      <c r="D725" t="s">
        <v>223</v>
      </c>
      <c r="E725" t="s">
        <v>17</v>
      </c>
      <c r="F725" t="s">
        <v>224</v>
      </c>
      <c r="G725" t="s">
        <v>225</v>
      </c>
      <c r="H725" t="s">
        <v>226</v>
      </c>
      <c r="I725" t="s">
        <v>227</v>
      </c>
      <c r="K725" t="s">
        <v>23</v>
      </c>
      <c r="L725" t="s">
        <v>24</v>
      </c>
      <c r="M725" s="2">
        <v>0.54862388790321381</v>
      </c>
      <c r="N725">
        <v>4</v>
      </c>
      <c r="O725" t="s">
        <v>25</v>
      </c>
      <c r="P725" t="s">
        <v>369</v>
      </c>
      <c r="T725">
        <v>0.548624</v>
      </c>
    </row>
    <row r="726" spans="1:20">
      <c r="A726">
        <v>187</v>
      </c>
      <c r="B726" t="s">
        <v>410</v>
      </c>
      <c r="C726" t="s">
        <v>15</v>
      </c>
      <c r="D726" t="s">
        <v>223</v>
      </c>
      <c r="E726" t="s">
        <v>17</v>
      </c>
      <c r="F726" t="s">
        <v>224</v>
      </c>
      <c r="G726" t="s">
        <v>225</v>
      </c>
      <c r="H726" t="s">
        <v>226</v>
      </c>
      <c r="I726" t="s">
        <v>227</v>
      </c>
      <c r="K726" t="s">
        <v>23</v>
      </c>
      <c r="L726" t="s">
        <v>24</v>
      </c>
      <c r="M726" s="2">
        <v>48.101091767938598</v>
      </c>
      <c r="N726">
        <v>4</v>
      </c>
      <c r="O726" t="s">
        <v>25</v>
      </c>
      <c r="P726" t="s">
        <v>387</v>
      </c>
      <c r="T726">
        <v>48.101129999999998</v>
      </c>
    </row>
    <row r="727" spans="1:20">
      <c r="A727">
        <v>188</v>
      </c>
      <c r="B727" t="s">
        <v>411</v>
      </c>
      <c r="C727" t="s">
        <v>15</v>
      </c>
      <c r="D727" t="s">
        <v>223</v>
      </c>
      <c r="E727" t="s">
        <v>17</v>
      </c>
      <c r="F727" t="s">
        <v>224</v>
      </c>
      <c r="G727" t="s">
        <v>225</v>
      </c>
      <c r="H727" t="s">
        <v>226</v>
      </c>
      <c r="I727" t="s">
        <v>227</v>
      </c>
      <c r="K727" t="s">
        <v>23</v>
      </c>
      <c r="L727" t="s">
        <v>24</v>
      </c>
      <c r="M727" s="2">
        <v>0.42541342744745309</v>
      </c>
      <c r="N727">
        <v>4</v>
      </c>
      <c r="O727" t="s">
        <v>25</v>
      </c>
      <c r="P727" t="s">
        <v>380</v>
      </c>
      <c r="T727">
        <v>0.42541499999999999</v>
      </c>
    </row>
    <row r="728" spans="1:20">
      <c r="A728">
        <v>189</v>
      </c>
      <c r="B728" t="s">
        <v>412</v>
      </c>
      <c r="C728" t="s">
        <v>15</v>
      </c>
      <c r="D728" t="s">
        <v>223</v>
      </c>
      <c r="E728" t="s">
        <v>17</v>
      </c>
      <c r="F728" t="s">
        <v>224</v>
      </c>
      <c r="G728" t="s">
        <v>225</v>
      </c>
      <c r="H728" t="s">
        <v>226</v>
      </c>
      <c r="I728" t="s">
        <v>227</v>
      </c>
      <c r="K728" t="s">
        <v>23</v>
      </c>
      <c r="L728" t="s">
        <v>24</v>
      </c>
      <c r="M728" s="2">
        <v>12.044535920936232</v>
      </c>
      <c r="N728">
        <v>4</v>
      </c>
      <c r="O728" t="s">
        <v>25</v>
      </c>
      <c r="P728" t="s">
        <v>387</v>
      </c>
      <c r="T728">
        <v>12.044551999999999</v>
      </c>
    </row>
    <row r="729" spans="1:20">
      <c r="A729">
        <v>191</v>
      </c>
      <c r="B729" t="s">
        <v>413</v>
      </c>
      <c r="C729" t="s">
        <v>15</v>
      </c>
      <c r="D729" t="s">
        <v>223</v>
      </c>
      <c r="E729" t="s">
        <v>17</v>
      </c>
      <c r="F729" t="s">
        <v>224</v>
      </c>
      <c r="G729" t="s">
        <v>225</v>
      </c>
      <c r="H729" t="s">
        <v>226</v>
      </c>
      <c r="I729" t="s">
        <v>227</v>
      </c>
      <c r="K729" t="s">
        <v>23</v>
      </c>
      <c r="L729" t="s">
        <v>24</v>
      </c>
      <c r="M729" s="2">
        <v>1.1789566631907207</v>
      </c>
      <c r="N729">
        <v>4</v>
      </c>
      <c r="O729" t="s">
        <v>25</v>
      </c>
      <c r="P729" t="s">
        <v>387</v>
      </c>
      <c r="T729">
        <v>1.178958</v>
      </c>
    </row>
    <row r="730" spans="1:20">
      <c r="A730">
        <v>192</v>
      </c>
      <c r="B730" t="s">
        <v>414</v>
      </c>
      <c r="C730" t="s">
        <v>15</v>
      </c>
      <c r="D730" t="s">
        <v>223</v>
      </c>
      <c r="E730" t="s">
        <v>17</v>
      </c>
      <c r="F730" t="s">
        <v>224</v>
      </c>
      <c r="G730" t="s">
        <v>225</v>
      </c>
      <c r="H730" t="s">
        <v>226</v>
      </c>
      <c r="I730" t="s">
        <v>227</v>
      </c>
      <c r="K730" t="s">
        <v>23</v>
      </c>
      <c r="L730" t="s">
        <v>24</v>
      </c>
      <c r="M730" s="2">
        <v>0.52092317253376685</v>
      </c>
      <c r="N730">
        <v>4</v>
      </c>
      <c r="O730" t="s">
        <v>25</v>
      </c>
      <c r="P730" t="s">
        <v>380</v>
      </c>
      <c r="T730">
        <v>0.52092499999999997</v>
      </c>
    </row>
    <row r="731" spans="1:20">
      <c r="A731">
        <v>194</v>
      </c>
      <c r="B731" t="s">
        <v>415</v>
      </c>
      <c r="C731" t="s">
        <v>15</v>
      </c>
      <c r="D731" t="s">
        <v>223</v>
      </c>
      <c r="E731" t="s">
        <v>17</v>
      </c>
      <c r="F731" t="s">
        <v>224</v>
      </c>
      <c r="G731" t="s">
        <v>225</v>
      </c>
      <c r="H731" t="s">
        <v>226</v>
      </c>
      <c r="I731" t="s">
        <v>227</v>
      </c>
      <c r="K731" t="s">
        <v>23</v>
      </c>
      <c r="L731" t="s">
        <v>24</v>
      </c>
      <c r="M731" s="2">
        <v>0.15628749870269787</v>
      </c>
      <c r="N731">
        <v>4</v>
      </c>
      <c r="O731" t="s">
        <v>25</v>
      </c>
      <c r="P731" t="s">
        <v>380</v>
      </c>
      <c r="T731">
        <v>0.15628800000000001</v>
      </c>
    </row>
    <row r="732" spans="1:20">
      <c r="A732">
        <v>195</v>
      </c>
      <c r="B732" t="s">
        <v>416</v>
      </c>
      <c r="C732" t="s">
        <v>15</v>
      </c>
      <c r="D732" t="s">
        <v>223</v>
      </c>
      <c r="E732" t="s">
        <v>17</v>
      </c>
      <c r="F732" t="s">
        <v>224</v>
      </c>
      <c r="G732" t="s">
        <v>225</v>
      </c>
      <c r="H732" t="s">
        <v>226</v>
      </c>
      <c r="I732" t="s">
        <v>227</v>
      </c>
      <c r="K732" t="s">
        <v>23</v>
      </c>
      <c r="L732" t="s">
        <v>24</v>
      </c>
      <c r="M732" s="2">
        <v>0.37011442426968072</v>
      </c>
      <c r="N732">
        <v>4</v>
      </c>
      <c r="O732" t="s">
        <v>25</v>
      </c>
      <c r="P732" t="s">
        <v>380</v>
      </c>
      <c r="T732">
        <v>0.37011500000000003</v>
      </c>
    </row>
    <row r="733" spans="1:20">
      <c r="A733">
        <v>198</v>
      </c>
      <c r="B733" t="s">
        <v>419</v>
      </c>
      <c r="C733" t="s">
        <v>15</v>
      </c>
      <c r="D733" t="s">
        <v>223</v>
      </c>
      <c r="E733" t="s">
        <v>17</v>
      </c>
      <c r="F733" t="s">
        <v>224</v>
      </c>
      <c r="G733" t="s">
        <v>225</v>
      </c>
      <c r="H733" t="s">
        <v>226</v>
      </c>
      <c r="I733" t="s">
        <v>227</v>
      </c>
      <c r="K733" t="s">
        <v>23</v>
      </c>
      <c r="L733" t="s">
        <v>24</v>
      </c>
      <c r="M733" s="2">
        <v>0.55168613616482898</v>
      </c>
      <c r="N733">
        <v>4</v>
      </c>
      <c r="O733" t="s">
        <v>25</v>
      </c>
      <c r="P733" t="s">
        <v>380</v>
      </c>
      <c r="T733">
        <v>0.71698700000000004</v>
      </c>
    </row>
    <row r="734" spans="1:20">
      <c r="A734">
        <v>199</v>
      </c>
      <c r="B734" t="s">
        <v>420</v>
      </c>
      <c r="C734" t="s">
        <v>15</v>
      </c>
      <c r="D734" t="s">
        <v>223</v>
      </c>
      <c r="E734" t="s">
        <v>17</v>
      </c>
      <c r="F734" t="s">
        <v>224</v>
      </c>
      <c r="G734" t="s">
        <v>225</v>
      </c>
      <c r="H734" t="s">
        <v>226</v>
      </c>
      <c r="I734" t="s">
        <v>227</v>
      </c>
      <c r="K734" t="s">
        <v>23</v>
      </c>
      <c r="L734" t="s">
        <v>24</v>
      </c>
      <c r="M734" s="2">
        <v>1.1122073649693838</v>
      </c>
      <c r="N734">
        <v>4</v>
      </c>
      <c r="O734" t="s">
        <v>25</v>
      </c>
      <c r="P734" t="s">
        <v>421</v>
      </c>
      <c r="T734">
        <v>1.1122069999999999</v>
      </c>
    </row>
    <row r="735" spans="1:20">
      <c r="A735">
        <v>201</v>
      </c>
      <c r="B735" t="s">
        <v>423</v>
      </c>
      <c r="C735" t="s">
        <v>15</v>
      </c>
      <c r="D735" t="s">
        <v>223</v>
      </c>
      <c r="E735" t="s">
        <v>17</v>
      </c>
      <c r="F735" t="s">
        <v>224</v>
      </c>
      <c r="G735" t="s">
        <v>225</v>
      </c>
      <c r="H735" t="s">
        <v>226</v>
      </c>
      <c r="I735" t="s">
        <v>227</v>
      </c>
      <c r="K735" t="s">
        <v>23</v>
      </c>
      <c r="L735" t="s">
        <v>24</v>
      </c>
      <c r="M735" s="2">
        <v>3.8459728302931158</v>
      </c>
      <c r="N735">
        <v>4</v>
      </c>
      <c r="O735" t="s">
        <v>25</v>
      </c>
      <c r="P735" t="s">
        <v>369</v>
      </c>
      <c r="T735">
        <v>3.8459789999999998</v>
      </c>
    </row>
    <row r="736" spans="1:20">
      <c r="A736">
        <v>202</v>
      </c>
      <c r="B736" t="s">
        <v>424</v>
      </c>
      <c r="C736" t="s">
        <v>15</v>
      </c>
      <c r="D736" t="s">
        <v>223</v>
      </c>
      <c r="E736" t="s">
        <v>17</v>
      </c>
      <c r="F736" t="s">
        <v>224</v>
      </c>
      <c r="G736" t="s">
        <v>225</v>
      </c>
      <c r="H736" t="s">
        <v>226</v>
      </c>
      <c r="I736" t="s">
        <v>227</v>
      </c>
      <c r="K736" t="s">
        <v>23</v>
      </c>
      <c r="L736" t="s">
        <v>24</v>
      </c>
      <c r="M736" s="2">
        <v>1.5721847410090788</v>
      </c>
      <c r="N736">
        <v>4</v>
      </c>
      <c r="O736" t="s">
        <v>25</v>
      </c>
      <c r="P736" t="s">
        <v>369</v>
      </c>
      <c r="T736">
        <v>1.5721849999999999</v>
      </c>
    </row>
    <row r="737" spans="1:20">
      <c r="A737">
        <v>205</v>
      </c>
      <c r="B737" t="s">
        <v>425</v>
      </c>
      <c r="C737" t="s">
        <v>15</v>
      </c>
      <c r="D737" t="s">
        <v>223</v>
      </c>
      <c r="E737" t="s">
        <v>17</v>
      </c>
      <c r="F737" t="s">
        <v>224</v>
      </c>
      <c r="G737" t="s">
        <v>225</v>
      </c>
      <c r="H737" t="s">
        <v>226</v>
      </c>
      <c r="I737" t="s">
        <v>227</v>
      </c>
      <c r="K737" t="s">
        <v>23</v>
      </c>
      <c r="L737" t="s">
        <v>24</v>
      </c>
      <c r="M737" s="2">
        <v>1.8463797151371679</v>
      </c>
      <c r="N737">
        <v>4</v>
      </c>
      <c r="O737" t="s">
        <v>25</v>
      </c>
      <c r="P737" t="s">
        <v>369</v>
      </c>
      <c r="T737">
        <v>4.3442350000000003</v>
      </c>
    </row>
    <row r="738" spans="1:20">
      <c r="A738">
        <v>207</v>
      </c>
      <c r="B738" t="s">
        <v>426</v>
      </c>
      <c r="C738" t="s">
        <v>15</v>
      </c>
      <c r="D738" t="s">
        <v>223</v>
      </c>
      <c r="E738" t="s">
        <v>17</v>
      </c>
      <c r="F738" t="s">
        <v>224</v>
      </c>
      <c r="G738" t="s">
        <v>225</v>
      </c>
      <c r="H738" t="s">
        <v>226</v>
      </c>
      <c r="I738" t="s">
        <v>227</v>
      </c>
      <c r="K738" t="s">
        <v>23</v>
      </c>
      <c r="L738" t="s">
        <v>24</v>
      </c>
      <c r="M738" s="2">
        <v>9.0189799511225992</v>
      </c>
      <c r="N738">
        <v>4</v>
      </c>
      <c r="O738" t="s">
        <v>25</v>
      </c>
      <c r="P738" t="s">
        <v>369</v>
      </c>
      <c r="T738">
        <v>9.0189869999999992</v>
      </c>
    </row>
    <row r="739" spans="1:20">
      <c r="A739">
        <v>209</v>
      </c>
      <c r="B739" t="s">
        <v>427</v>
      </c>
      <c r="C739" t="s">
        <v>15</v>
      </c>
      <c r="D739" t="s">
        <v>223</v>
      </c>
      <c r="E739" t="s">
        <v>17</v>
      </c>
      <c r="F739" t="s">
        <v>224</v>
      </c>
      <c r="G739" t="s">
        <v>225</v>
      </c>
      <c r="H739" t="s">
        <v>226</v>
      </c>
      <c r="I739" t="s">
        <v>227</v>
      </c>
      <c r="K739" t="s">
        <v>23</v>
      </c>
      <c r="L739" t="s">
        <v>24</v>
      </c>
      <c r="M739" s="2">
        <v>3.4086941480555293E-2</v>
      </c>
      <c r="N739">
        <v>4</v>
      </c>
      <c r="O739" t="s">
        <v>25</v>
      </c>
      <c r="P739" t="s">
        <v>428</v>
      </c>
      <c r="T739">
        <v>3.4085999999999998E-2</v>
      </c>
    </row>
    <row r="740" spans="1:20">
      <c r="A740">
        <v>211</v>
      </c>
      <c r="B740" t="s">
        <v>429</v>
      </c>
      <c r="C740" t="s">
        <v>15</v>
      </c>
      <c r="D740" t="s">
        <v>223</v>
      </c>
      <c r="E740" t="s">
        <v>17</v>
      </c>
      <c r="F740" t="s">
        <v>224</v>
      </c>
      <c r="G740" t="s">
        <v>225</v>
      </c>
      <c r="H740" t="s">
        <v>226</v>
      </c>
      <c r="I740" t="s">
        <v>227</v>
      </c>
      <c r="K740" t="s">
        <v>23</v>
      </c>
      <c r="L740" t="s">
        <v>24</v>
      </c>
      <c r="M740" s="2">
        <v>6.5044885202354417</v>
      </c>
      <c r="N740">
        <v>4</v>
      </c>
      <c r="O740" t="s">
        <v>25</v>
      </c>
      <c r="P740" t="s">
        <v>430</v>
      </c>
      <c r="T740">
        <v>6.5044969999999998</v>
      </c>
    </row>
    <row r="741" spans="1:20">
      <c r="A741">
        <v>216</v>
      </c>
      <c r="B741" t="s">
        <v>431</v>
      </c>
      <c r="C741" t="s">
        <v>15</v>
      </c>
      <c r="D741" t="s">
        <v>223</v>
      </c>
      <c r="E741" t="s">
        <v>17</v>
      </c>
      <c r="F741" t="s">
        <v>224</v>
      </c>
      <c r="G741" t="s">
        <v>225</v>
      </c>
      <c r="H741" t="s">
        <v>226</v>
      </c>
      <c r="I741" t="s">
        <v>227</v>
      </c>
      <c r="K741" t="s">
        <v>23</v>
      </c>
      <c r="L741" t="s">
        <v>24</v>
      </c>
      <c r="M741" s="2">
        <v>5.7081101402074692</v>
      </c>
      <c r="N741">
        <v>4</v>
      </c>
      <c r="O741" t="s">
        <v>25</v>
      </c>
      <c r="P741" t="s">
        <v>369</v>
      </c>
      <c r="T741">
        <v>6.0044750000000002</v>
      </c>
    </row>
    <row r="742" spans="1:20">
      <c r="A742">
        <v>218</v>
      </c>
      <c r="B742" t="s">
        <v>432</v>
      </c>
      <c r="C742" t="s">
        <v>15</v>
      </c>
      <c r="D742" t="s">
        <v>223</v>
      </c>
      <c r="E742" t="s">
        <v>17</v>
      </c>
      <c r="F742" t="s">
        <v>224</v>
      </c>
      <c r="G742" t="s">
        <v>225</v>
      </c>
      <c r="H742" t="s">
        <v>226</v>
      </c>
      <c r="I742" t="s">
        <v>227</v>
      </c>
      <c r="K742" t="s">
        <v>23</v>
      </c>
      <c r="L742" t="s">
        <v>24</v>
      </c>
      <c r="M742" s="2">
        <v>13.462194383546748</v>
      </c>
      <c r="N742">
        <v>4</v>
      </c>
      <c r="O742" t="s">
        <v>25</v>
      </c>
      <c r="P742" t="s">
        <v>430</v>
      </c>
      <c r="T742">
        <v>14.909324</v>
      </c>
    </row>
    <row r="743" spans="1:20">
      <c r="A743">
        <v>222</v>
      </c>
      <c r="B743" t="s">
        <v>433</v>
      </c>
      <c r="C743" t="s">
        <v>15</v>
      </c>
      <c r="D743" t="s">
        <v>223</v>
      </c>
      <c r="E743" t="s">
        <v>17</v>
      </c>
      <c r="F743" t="s">
        <v>224</v>
      </c>
      <c r="G743" t="s">
        <v>225</v>
      </c>
      <c r="H743" t="s">
        <v>226</v>
      </c>
      <c r="I743" t="s">
        <v>227</v>
      </c>
      <c r="K743" t="s">
        <v>23</v>
      </c>
      <c r="L743" t="s">
        <v>24</v>
      </c>
      <c r="M743" s="2">
        <v>0.48561253193834231</v>
      </c>
      <c r="N743">
        <v>4</v>
      </c>
      <c r="O743" t="s">
        <v>25</v>
      </c>
      <c r="P743" t="s">
        <v>434</v>
      </c>
      <c r="T743">
        <v>0.48561399999999999</v>
      </c>
    </row>
    <row r="744" spans="1:20">
      <c r="A744">
        <v>227</v>
      </c>
      <c r="B744" t="s">
        <v>438</v>
      </c>
      <c r="C744" t="s">
        <v>15</v>
      </c>
      <c r="D744" t="s">
        <v>223</v>
      </c>
      <c r="E744" t="s">
        <v>17</v>
      </c>
      <c r="F744" t="s">
        <v>224</v>
      </c>
      <c r="G744" t="s">
        <v>225</v>
      </c>
      <c r="H744" t="s">
        <v>226</v>
      </c>
      <c r="I744" t="s">
        <v>227</v>
      </c>
      <c r="K744" t="s">
        <v>23</v>
      </c>
      <c r="L744" t="s">
        <v>24</v>
      </c>
      <c r="M744" s="2">
        <v>5.1420924027517634</v>
      </c>
      <c r="N744">
        <v>4</v>
      </c>
      <c r="O744" t="s">
        <v>25</v>
      </c>
      <c r="P744" t="s">
        <v>439</v>
      </c>
      <c r="T744">
        <v>10.678324999999999</v>
      </c>
    </row>
    <row r="745" spans="1:20">
      <c r="A745">
        <v>230</v>
      </c>
      <c r="B745" t="s">
        <v>443</v>
      </c>
      <c r="C745" t="s">
        <v>15</v>
      </c>
      <c r="D745" t="s">
        <v>223</v>
      </c>
      <c r="E745" t="s">
        <v>17</v>
      </c>
      <c r="F745" t="s">
        <v>224</v>
      </c>
      <c r="G745" t="s">
        <v>225</v>
      </c>
      <c r="H745" t="s">
        <v>226</v>
      </c>
      <c r="I745" t="s">
        <v>227</v>
      </c>
      <c r="K745" t="s">
        <v>23</v>
      </c>
      <c r="L745" t="s">
        <v>24</v>
      </c>
      <c r="M745" s="2">
        <v>6.4475194390218586</v>
      </c>
      <c r="N745">
        <v>4</v>
      </c>
      <c r="O745" t="s">
        <v>25</v>
      </c>
      <c r="P745" t="s">
        <v>439</v>
      </c>
      <c r="T745">
        <v>6.4475239999999996</v>
      </c>
    </row>
    <row r="746" spans="1:20">
      <c r="A746">
        <v>237</v>
      </c>
      <c r="B746" t="s">
        <v>450</v>
      </c>
      <c r="C746" t="s">
        <v>15</v>
      </c>
      <c r="D746" t="s">
        <v>223</v>
      </c>
      <c r="E746" t="s">
        <v>17</v>
      </c>
      <c r="F746" t="s">
        <v>224</v>
      </c>
      <c r="G746" t="s">
        <v>225</v>
      </c>
      <c r="H746" t="s">
        <v>226</v>
      </c>
      <c r="I746" t="s">
        <v>227</v>
      </c>
      <c r="K746" t="s">
        <v>23</v>
      </c>
      <c r="L746" t="s">
        <v>24</v>
      </c>
      <c r="M746" s="2">
        <v>6.7680342290071804E-3</v>
      </c>
      <c r="N746">
        <v>4</v>
      </c>
      <c r="O746" t="s">
        <v>25</v>
      </c>
      <c r="P746" t="s">
        <v>266</v>
      </c>
      <c r="T746">
        <v>6.7679999999999997E-3</v>
      </c>
    </row>
    <row r="747" spans="1:20">
      <c r="A747">
        <v>246</v>
      </c>
      <c r="B747" t="s">
        <v>455</v>
      </c>
      <c r="C747" t="s">
        <v>15</v>
      </c>
      <c r="D747" t="s">
        <v>223</v>
      </c>
      <c r="E747" t="s">
        <v>17</v>
      </c>
      <c r="F747" t="s">
        <v>224</v>
      </c>
      <c r="G747" t="s">
        <v>225</v>
      </c>
      <c r="H747" t="s">
        <v>226</v>
      </c>
      <c r="I747" t="s">
        <v>227</v>
      </c>
      <c r="K747" t="s">
        <v>23</v>
      </c>
      <c r="L747" t="s">
        <v>24</v>
      </c>
      <c r="M747" s="2">
        <v>9.2956306123760143E-2</v>
      </c>
      <c r="N747">
        <v>4</v>
      </c>
      <c r="O747" t="s">
        <v>25</v>
      </c>
      <c r="P747" t="s">
        <v>456</v>
      </c>
      <c r="T747">
        <v>9.2955999999999997E-2</v>
      </c>
    </row>
    <row r="748" spans="1:20">
      <c r="A748">
        <v>247</v>
      </c>
      <c r="B748" t="s">
        <v>457</v>
      </c>
      <c r="C748" t="s">
        <v>15</v>
      </c>
      <c r="D748" t="s">
        <v>223</v>
      </c>
      <c r="E748" t="s">
        <v>17</v>
      </c>
      <c r="F748" t="s">
        <v>224</v>
      </c>
      <c r="G748" t="s">
        <v>225</v>
      </c>
      <c r="H748" t="s">
        <v>226</v>
      </c>
      <c r="I748" t="s">
        <v>227</v>
      </c>
      <c r="K748" t="s">
        <v>23</v>
      </c>
      <c r="L748" t="s">
        <v>24</v>
      </c>
      <c r="M748" s="2">
        <v>6.5245980587418401E-2</v>
      </c>
      <c r="N748">
        <v>4</v>
      </c>
      <c r="O748" t="s">
        <v>25</v>
      </c>
      <c r="P748" t="s">
        <v>456</v>
      </c>
      <c r="T748">
        <v>6.5245999999999998E-2</v>
      </c>
    </row>
    <row r="749" spans="1:20">
      <c r="A749">
        <v>272</v>
      </c>
      <c r="B749" t="s">
        <v>464</v>
      </c>
      <c r="C749" t="s">
        <v>15</v>
      </c>
      <c r="D749" t="s">
        <v>223</v>
      </c>
      <c r="E749" t="s">
        <v>17</v>
      </c>
      <c r="F749" t="s">
        <v>224</v>
      </c>
      <c r="G749" t="s">
        <v>225</v>
      </c>
      <c r="H749" t="s">
        <v>226</v>
      </c>
      <c r="I749" t="s">
        <v>227</v>
      </c>
      <c r="K749" t="s">
        <v>23</v>
      </c>
      <c r="L749" t="s">
        <v>24</v>
      </c>
      <c r="M749" s="2">
        <v>0.75253090099484532</v>
      </c>
      <c r="N749">
        <v>4</v>
      </c>
      <c r="O749" t="s">
        <v>25</v>
      </c>
      <c r="P749" t="s">
        <v>465</v>
      </c>
      <c r="T749">
        <v>0.75253099999999995</v>
      </c>
    </row>
    <row r="750" spans="1:20">
      <c r="A750">
        <v>278</v>
      </c>
      <c r="B750" t="s">
        <v>470</v>
      </c>
      <c r="C750" t="s">
        <v>15</v>
      </c>
      <c r="D750" t="s">
        <v>223</v>
      </c>
      <c r="E750" t="s">
        <v>17</v>
      </c>
      <c r="F750" t="s">
        <v>224</v>
      </c>
      <c r="G750" t="s">
        <v>225</v>
      </c>
      <c r="H750" t="s">
        <v>226</v>
      </c>
      <c r="I750" t="s">
        <v>227</v>
      </c>
      <c r="K750" t="s">
        <v>23</v>
      </c>
      <c r="L750" t="s">
        <v>24</v>
      </c>
      <c r="M750" s="2">
        <v>1.158679128509511</v>
      </c>
      <c r="N750">
        <v>4</v>
      </c>
      <c r="O750" t="s">
        <v>25</v>
      </c>
      <c r="P750" t="s">
        <v>471</v>
      </c>
      <c r="T750">
        <v>1.1586810000000001</v>
      </c>
    </row>
    <row r="751" spans="1:20">
      <c r="A751">
        <v>279</v>
      </c>
      <c r="B751" t="s">
        <v>472</v>
      </c>
      <c r="C751" t="s">
        <v>15</v>
      </c>
      <c r="D751" t="s">
        <v>223</v>
      </c>
      <c r="E751" t="s">
        <v>17</v>
      </c>
      <c r="F751" t="s">
        <v>224</v>
      </c>
      <c r="G751" t="s">
        <v>225</v>
      </c>
      <c r="H751" t="s">
        <v>226</v>
      </c>
      <c r="I751" t="s">
        <v>227</v>
      </c>
      <c r="K751" t="s">
        <v>23</v>
      </c>
      <c r="L751" t="s">
        <v>24</v>
      </c>
      <c r="M751" s="2">
        <v>1.0271557207316289</v>
      </c>
      <c r="N751">
        <v>4</v>
      </c>
      <c r="O751" t="s">
        <v>25</v>
      </c>
      <c r="P751" t="s">
        <v>473</v>
      </c>
      <c r="T751">
        <v>1.0271570000000001</v>
      </c>
    </row>
    <row r="752" spans="1:20">
      <c r="A752">
        <v>281</v>
      </c>
      <c r="B752" t="s">
        <v>475</v>
      </c>
      <c r="C752" t="s">
        <v>15</v>
      </c>
      <c r="D752" t="s">
        <v>223</v>
      </c>
      <c r="E752" t="s">
        <v>17</v>
      </c>
      <c r="F752" t="s">
        <v>224</v>
      </c>
      <c r="G752" t="s">
        <v>225</v>
      </c>
      <c r="H752" t="s">
        <v>226</v>
      </c>
      <c r="I752" t="s">
        <v>227</v>
      </c>
      <c r="K752" t="s">
        <v>23</v>
      </c>
      <c r="L752" t="s">
        <v>24</v>
      </c>
      <c r="M752" s="2">
        <v>0.13291372644470034</v>
      </c>
      <c r="N752">
        <v>4</v>
      </c>
      <c r="O752" t="s">
        <v>25</v>
      </c>
      <c r="P752" t="s">
        <v>473</v>
      </c>
      <c r="T752">
        <v>0.132914</v>
      </c>
    </row>
    <row r="753" spans="1:20">
      <c r="A753">
        <v>283</v>
      </c>
      <c r="B753" t="s">
        <v>476</v>
      </c>
      <c r="C753" t="s">
        <v>15</v>
      </c>
      <c r="D753" t="s">
        <v>223</v>
      </c>
      <c r="E753" t="s">
        <v>17</v>
      </c>
      <c r="F753" t="s">
        <v>224</v>
      </c>
      <c r="G753" t="s">
        <v>225</v>
      </c>
      <c r="H753" t="s">
        <v>226</v>
      </c>
      <c r="I753" t="s">
        <v>227</v>
      </c>
      <c r="K753" t="s">
        <v>23</v>
      </c>
      <c r="L753" t="s">
        <v>24</v>
      </c>
      <c r="M753" s="2">
        <v>1.1125972116653406</v>
      </c>
      <c r="N753">
        <v>4</v>
      </c>
      <c r="O753" t="s">
        <v>25</v>
      </c>
      <c r="P753" t="s">
        <v>473</v>
      </c>
      <c r="T753">
        <v>1.112598</v>
      </c>
    </row>
    <row r="754" spans="1:20">
      <c r="A754">
        <v>286</v>
      </c>
      <c r="B754" t="s">
        <v>477</v>
      </c>
      <c r="C754" t="s">
        <v>15</v>
      </c>
      <c r="D754" t="s">
        <v>223</v>
      </c>
      <c r="E754" t="s">
        <v>17</v>
      </c>
      <c r="F754" t="s">
        <v>224</v>
      </c>
      <c r="G754" t="s">
        <v>225</v>
      </c>
      <c r="H754" t="s">
        <v>226</v>
      </c>
      <c r="I754" t="s">
        <v>227</v>
      </c>
      <c r="K754" t="s">
        <v>23</v>
      </c>
      <c r="L754" t="s">
        <v>24</v>
      </c>
      <c r="M754" s="2">
        <v>0.15247479626179311</v>
      </c>
      <c r="N754">
        <v>4</v>
      </c>
      <c r="O754" t="s">
        <v>25</v>
      </c>
      <c r="P754" t="s">
        <v>473</v>
      </c>
      <c r="T754">
        <v>0.152475</v>
      </c>
    </row>
    <row r="755" spans="1:20">
      <c r="A755">
        <v>287</v>
      </c>
      <c r="B755" t="s">
        <v>478</v>
      </c>
      <c r="C755" t="s">
        <v>15</v>
      </c>
      <c r="D755" t="s">
        <v>223</v>
      </c>
      <c r="E755" t="s">
        <v>17</v>
      </c>
      <c r="F755" t="s">
        <v>224</v>
      </c>
      <c r="G755" t="s">
        <v>225</v>
      </c>
      <c r="H755" t="s">
        <v>226</v>
      </c>
      <c r="I755" t="s">
        <v>227</v>
      </c>
      <c r="K755" t="s">
        <v>23</v>
      </c>
      <c r="L755" t="s">
        <v>24</v>
      </c>
      <c r="M755" s="2">
        <v>0.16470441799320953</v>
      </c>
      <c r="N755">
        <v>4</v>
      </c>
      <c r="O755" t="s">
        <v>25</v>
      </c>
      <c r="P755" t="s">
        <v>473</v>
      </c>
      <c r="T755">
        <v>0.16470499999999999</v>
      </c>
    </row>
    <row r="756" spans="1:20">
      <c r="A756">
        <v>288</v>
      </c>
      <c r="B756" t="s">
        <v>479</v>
      </c>
      <c r="C756" t="s">
        <v>15</v>
      </c>
      <c r="D756" t="s">
        <v>223</v>
      </c>
      <c r="E756" t="s">
        <v>17</v>
      </c>
      <c r="F756" t="s">
        <v>224</v>
      </c>
      <c r="G756" t="s">
        <v>225</v>
      </c>
      <c r="H756" t="s">
        <v>226</v>
      </c>
      <c r="I756" t="s">
        <v>227</v>
      </c>
      <c r="K756" t="s">
        <v>23</v>
      </c>
      <c r="L756" t="s">
        <v>24</v>
      </c>
      <c r="M756" s="2">
        <v>0.1609856004408356</v>
      </c>
      <c r="N756">
        <v>4</v>
      </c>
      <c r="O756" t="s">
        <v>25</v>
      </c>
      <c r="P756" t="s">
        <v>473</v>
      </c>
      <c r="T756">
        <v>0.16098499999999999</v>
      </c>
    </row>
    <row r="757" spans="1:20">
      <c r="A757">
        <v>294</v>
      </c>
      <c r="B757" t="s">
        <v>483</v>
      </c>
      <c r="C757" t="s">
        <v>15</v>
      </c>
      <c r="D757" t="s">
        <v>223</v>
      </c>
      <c r="E757" t="s">
        <v>17</v>
      </c>
      <c r="F757" t="s">
        <v>224</v>
      </c>
      <c r="G757" t="s">
        <v>225</v>
      </c>
      <c r="H757" t="s">
        <v>226</v>
      </c>
      <c r="I757" t="s">
        <v>227</v>
      </c>
      <c r="K757" t="s">
        <v>23</v>
      </c>
      <c r="L757" t="s">
        <v>24</v>
      </c>
      <c r="M757" s="2">
        <v>0.1792246163692344</v>
      </c>
      <c r="N757">
        <v>4</v>
      </c>
      <c r="O757" t="s">
        <v>25</v>
      </c>
      <c r="P757" t="s">
        <v>266</v>
      </c>
      <c r="T757">
        <v>0.179225</v>
      </c>
    </row>
    <row r="758" spans="1:20">
      <c r="A758">
        <v>295</v>
      </c>
      <c r="B758" t="s">
        <v>484</v>
      </c>
      <c r="C758" t="s">
        <v>15</v>
      </c>
      <c r="D758" t="s">
        <v>223</v>
      </c>
      <c r="E758" t="s">
        <v>17</v>
      </c>
      <c r="F758" t="s">
        <v>224</v>
      </c>
      <c r="G758" t="s">
        <v>225</v>
      </c>
      <c r="H758" t="s">
        <v>226</v>
      </c>
      <c r="I758" t="s">
        <v>227</v>
      </c>
      <c r="K758" t="s">
        <v>23</v>
      </c>
      <c r="L758" t="s">
        <v>24</v>
      </c>
      <c r="M758" s="2">
        <v>1.4559308251335603</v>
      </c>
      <c r="N758">
        <v>4</v>
      </c>
      <c r="O758" t="s">
        <v>25</v>
      </c>
      <c r="P758" t="s">
        <v>64</v>
      </c>
      <c r="T758">
        <v>1.4559359999999999</v>
      </c>
    </row>
    <row r="759" spans="1:20">
      <c r="A759">
        <v>296</v>
      </c>
      <c r="B759" t="s">
        <v>485</v>
      </c>
      <c r="C759" t="s">
        <v>15</v>
      </c>
      <c r="D759" t="s">
        <v>223</v>
      </c>
      <c r="E759" t="s">
        <v>17</v>
      </c>
      <c r="F759" t="s">
        <v>224</v>
      </c>
      <c r="G759" t="s">
        <v>225</v>
      </c>
      <c r="H759" t="s">
        <v>226</v>
      </c>
      <c r="I759" t="s">
        <v>227</v>
      </c>
      <c r="K759" t="s">
        <v>23</v>
      </c>
      <c r="L759" t="s">
        <v>24</v>
      </c>
      <c r="M759" s="2">
        <v>5.2393664248330802</v>
      </c>
      <c r="N759">
        <v>4</v>
      </c>
      <c r="O759" t="s">
        <v>25</v>
      </c>
      <c r="P759" t="s">
        <v>64</v>
      </c>
      <c r="T759">
        <v>5.2393739999999998</v>
      </c>
    </row>
    <row r="760" spans="1:20">
      <c r="A760">
        <v>297</v>
      </c>
      <c r="B760" t="s">
        <v>486</v>
      </c>
      <c r="C760" t="s">
        <v>15</v>
      </c>
      <c r="D760" t="s">
        <v>223</v>
      </c>
      <c r="E760" t="s">
        <v>17</v>
      </c>
      <c r="F760" t="s">
        <v>224</v>
      </c>
      <c r="G760" t="s">
        <v>225</v>
      </c>
      <c r="H760" t="s">
        <v>226</v>
      </c>
      <c r="I760" t="s">
        <v>227</v>
      </c>
      <c r="K760" t="s">
        <v>23</v>
      </c>
      <c r="L760" t="s">
        <v>24</v>
      </c>
      <c r="M760" s="2">
        <v>0.13119562450887851</v>
      </c>
      <c r="N760">
        <v>4</v>
      </c>
      <c r="O760" t="s">
        <v>25</v>
      </c>
      <c r="P760" t="s">
        <v>266</v>
      </c>
      <c r="T760">
        <v>0.13119600000000001</v>
      </c>
    </row>
    <row r="761" spans="1:20">
      <c r="A761">
        <v>298</v>
      </c>
      <c r="B761" t="s">
        <v>487</v>
      </c>
      <c r="C761" t="s">
        <v>15</v>
      </c>
      <c r="D761" t="s">
        <v>223</v>
      </c>
      <c r="E761" t="s">
        <v>17</v>
      </c>
      <c r="F761" t="s">
        <v>224</v>
      </c>
      <c r="G761" t="s">
        <v>225</v>
      </c>
      <c r="H761" t="s">
        <v>226</v>
      </c>
      <c r="I761" t="s">
        <v>227</v>
      </c>
      <c r="K761" t="s">
        <v>23</v>
      </c>
      <c r="L761" t="s">
        <v>24</v>
      </c>
      <c r="M761" s="2">
        <v>7.1872157178652085E-2</v>
      </c>
      <c r="N761">
        <v>4</v>
      </c>
      <c r="O761" t="s">
        <v>25</v>
      </c>
      <c r="P761" t="s">
        <v>266</v>
      </c>
      <c r="T761">
        <v>7.1872000000000005E-2</v>
      </c>
    </row>
    <row r="762" spans="1:20">
      <c r="A762">
        <v>300</v>
      </c>
      <c r="B762" t="s">
        <v>488</v>
      </c>
      <c r="C762" t="s">
        <v>15</v>
      </c>
      <c r="D762" t="s">
        <v>223</v>
      </c>
      <c r="E762" t="s">
        <v>17</v>
      </c>
      <c r="F762" t="s">
        <v>224</v>
      </c>
      <c r="G762" t="s">
        <v>225</v>
      </c>
      <c r="H762" t="s">
        <v>226</v>
      </c>
      <c r="I762" t="s">
        <v>227</v>
      </c>
      <c r="K762" t="s">
        <v>23</v>
      </c>
      <c r="L762" t="s">
        <v>24</v>
      </c>
      <c r="M762" s="2">
        <v>0.22315893136901202</v>
      </c>
      <c r="N762">
        <v>4</v>
      </c>
      <c r="O762" t="s">
        <v>25</v>
      </c>
      <c r="P762" t="s">
        <v>266</v>
      </c>
      <c r="T762">
        <v>0.223159</v>
      </c>
    </row>
    <row r="763" spans="1:20">
      <c r="A763">
        <v>310</v>
      </c>
      <c r="B763" t="s">
        <v>494</v>
      </c>
      <c r="C763" t="s">
        <v>15</v>
      </c>
      <c r="D763" t="s">
        <v>223</v>
      </c>
      <c r="E763" t="s">
        <v>17</v>
      </c>
      <c r="F763" t="s">
        <v>224</v>
      </c>
      <c r="G763" t="s">
        <v>225</v>
      </c>
      <c r="H763" t="s">
        <v>226</v>
      </c>
      <c r="I763" t="s">
        <v>227</v>
      </c>
      <c r="K763" t="s">
        <v>23</v>
      </c>
      <c r="L763" t="s">
        <v>24</v>
      </c>
      <c r="M763" s="2">
        <v>1.3377691610285505</v>
      </c>
      <c r="N763">
        <v>4</v>
      </c>
      <c r="O763" t="s">
        <v>25</v>
      </c>
      <c r="P763" t="s">
        <v>495</v>
      </c>
      <c r="T763">
        <v>1.337772</v>
      </c>
    </row>
    <row r="764" spans="1:20">
      <c r="A764">
        <v>313</v>
      </c>
      <c r="B764" t="s">
        <v>496</v>
      </c>
      <c r="C764" t="s">
        <v>15</v>
      </c>
      <c r="D764" t="s">
        <v>223</v>
      </c>
      <c r="E764" t="s">
        <v>17</v>
      </c>
      <c r="F764" t="s">
        <v>224</v>
      </c>
      <c r="G764" t="s">
        <v>225</v>
      </c>
      <c r="H764" t="s">
        <v>226</v>
      </c>
      <c r="I764" t="s">
        <v>227</v>
      </c>
      <c r="K764" t="s">
        <v>23</v>
      </c>
      <c r="L764" t="s">
        <v>24</v>
      </c>
      <c r="M764" s="2">
        <v>3.8133859305733333</v>
      </c>
      <c r="N764">
        <v>4</v>
      </c>
      <c r="O764" t="s">
        <v>25</v>
      </c>
      <c r="P764" t="s">
        <v>497</v>
      </c>
      <c r="T764">
        <v>4.899286</v>
      </c>
    </row>
    <row r="765" spans="1:20">
      <c r="A765">
        <v>314</v>
      </c>
      <c r="B765" t="s">
        <v>498</v>
      </c>
      <c r="C765" t="s">
        <v>15</v>
      </c>
      <c r="D765" t="s">
        <v>223</v>
      </c>
      <c r="E765" t="s">
        <v>17</v>
      </c>
      <c r="F765" t="s">
        <v>224</v>
      </c>
      <c r="G765" t="s">
        <v>225</v>
      </c>
      <c r="H765" t="s">
        <v>226</v>
      </c>
      <c r="I765" t="s">
        <v>227</v>
      </c>
      <c r="K765" t="s">
        <v>23</v>
      </c>
      <c r="L765" t="s">
        <v>24</v>
      </c>
      <c r="M765" s="2">
        <v>6.5852340155083198</v>
      </c>
      <c r="N765">
        <v>4</v>
      </c>
      <c r="O765" t="s">
        <v>25</v>
      </c>
      <c r="P765" t="s">
        <v>497</v>
      </c>
      <c r="T765">
        <v>6.5852399999999998</v>
      </c>
    </row>
    <row r="766" spans="1:20">
      <c r="A766">
        <v>315</v>
      </c>
      <c r="B766" t="s">
        <v>499</v>
      </c>
      <c r="C766" t="s">
        <v>15</v>
      </c>
      <c r="D766" t="s">
        <v>223</v>
      </c>
      <c r="E766" t="s">
        <v>17</v>
      </c>
      <c r="F766" t="s">
        <v>224</v>
      </c>
      <c r="G766" t="s">
        <v>225</v>
      </c>
      <c r="H766" t="s">
        <v>226</v>
      </c>
      <c r="I766" t="s">
        <v>227</v>
      </c>
      <c r="K766" t="s">
        <v>23</v>
      </c>
      <c r="L766" t="s">
        <v>24</v>
      </c>
      <c r="M766" s="2">
        <v>2.8083287489559803</v>
      </c>
      <c r="N766">
        <v>4</v>
      </c>
      <c r="O766" t="s">
        <v>25</v>
      </c>
      <c r="P766" t="s">
        <v>500</v>
      </c>
      <c r="T766">
        <v>3.2103799999999998</v>
      </c>
    </row>
    <row r="767" spans="1:20">
      <c r="A767">
        <v>319</v>
      </c>
      <c r="B767" t="s">
        <v>504</v>
      </c>
      <c r="C767" t="s">
        <v>15</v>
      </c>
      <c r="D767" t="s">
        <v>223</v>
      </c>
      <c r="E767" t="s">
        <v>17</v>
      </c>
      <c r="F767" t="s">
        <v>224</v>
      </c>
      <c r="G767" t="s">
        <v>225</v>
      </c>
      <c r="H767" t="s">
        <v>226</v>
      </c>
      <c r="I767" t="s">
        <v>227</v>
      </c>
      <c r="K767" t="s">
        <v>23</v>
      </c>
      <c r="L767" t="s">
        <v>24</v>
      </c>
      <c r="M767" s="2">
        <v>4.2739192114380035E-2</v>
      </c>
      <c r="N767">
        <v>4</v>
      </c>
      <c r="O767" t="s">
        <v>25</v>
      </c>
      <c r="P767" t="s">
        <v>456</v>
      </c>
      <c r="T767">
        <v>4.2738999999999999E-2</v>
      </c>
    </row>
    <row r="768" spans="1:20">
      <c r="A768">
        <v>333</v>
      </c>
      <c r="B768" t="s">
        <v>515</v>
      </c>
      <c r="C768" t="s">
        <v>15</v>
      </c>
      <c r="D768" t="s">
        <v>223</v>
      </c>
      <c r="E768" t="s">
        <v>17</v>
      </c>
      <c r="F768" t="s">
        <v>224</v>
      </c>
      <c r="G768" t="s">
        <v>225</v>
      </c>
      <c r="H768" t="s">
        <v>226</v>
      </c>
      <c r="I768" t="s">
        <v>227</v>
      </c>
      <c r="K768" t="s">
        <v>23</v>
      </c>
      <c r="L768" t="s">
        <v>24</v>
      </c>
      <c r="M768" s="2">
        <v>2.3218887824140197</v>
      </c>
      <c r="N768">
        <v>4</v>
      </c>
      <c r="O768" t="s">
        <v>25</v>
      </c>
      <c r="P768" t="s">
        <v>516</v>
      </c>
      <c r="T768">
        <v>2.3218909999999999</v>
      </c>
    </row>
    <row r="769" spans="1:20">
      <c r="A769">
        <v>363</v>
      </c>
      <c r="B769" t="s">
        <v>531</v>
      </c>
      <c r="C769" t="s">
        <v>15</v>
      </c>
      <c r="D769" t="s">
        <v>223</v>
      </c>
      <c r="E769" t="s">
        <v>17</v>
      </c>
      <c r="F769" t="s">
        <v>224</v>
      </c>
      <c r="G769" t="s">
        <v>225</v>
      </c>
      <c r="H769" t="s">
        <v>226</v>
      </c>
      <c r="I769" t="s">
        <v>227</v>
      </c>
      <c r="K769" t="s">
        <v>23</v>
      </c>
      <c r="L769" t="s">
        <v>24</v>
      </c>
      <c r="M769" s="2">
        <v>1.3208561667564482</v>
      </c>
      <c r="N769">
        <v>4</v>
      </c>
      <c r="O769" t="s">
        <v>25</v>
      </c>
      <c r="P769" t="s">
        <v>64</v>
      </c>
      <c r="T769">
        <v>1.3208569999999999</v>
      </c>
    </row>
    <row r="770" spans="1:20">
      <c r="A770">
        <v>365</v>
      </c>
      <c r="B770" t="s">
        <v>532</v>
      </c>
      <c r="C770" t="s">
        <v>15</v>
      </c>
      <c r="D770" t="s">
        <v>223</v>
      </c>
      <c r="E770" t="s">
        <v>17</v>
      </c>
      <c r="F770" t="s">
        <v>224</v>
      </c>
      <c r="G770" t="s">
        <v>225</v>
      </c>
      <c r="H770" t="s">
        <v>226</v>
      </c>
      <c r="I770" t="s">
        <v>227</v>
      </c>
      <c r="K770" t="s">
        <v>23</v>
      </c>
      <c r="L770" t="s">
        <v>24</v>
      </c>
      <c r="M770" s="2">
        <v>42.525398675516328</v>
      </c>
      <c r="N770">
        <v>4</v>
      </c>
      <c r="O770" t="s">
        <v>25</v>
      </c>
      <c r="P770" t="s">
        <v>533</v>
      </c>
      <c r="T770">
        <v>42.525435000000002</v>
      </c>
    </row>
    <row r="771" spans="1:20">
      <c r="A771">
        <v>367</v>
      </c>
      <c r="B771" t="s">
        <v>534</v>
      </c>
      <c r="C771" t="s">
        <v>15</v>
      </c>
      <c r="D771" t="s">
        <v>223</v>
      </c>
      <c r="E771" t="s">
        <v>17</v>
      </c>
      <c r="F771" t="s">
        <v>224</v>
      </c>
      <c r="G771" t="s">
        <v>225</v>
      </c>
      <c r="H771" t="s">
        <v>226</v>
      </c>
      <c r="I771" t="s">
        <v>227</v>
      </c>
      <c r="K771" t="s">
        <v>23</v>
      </c>
      <c r="L771" t="s">
        <v>24</v>
      </c>
      <c r="M771" s="2">
        <v>8.4979178960972206</v>
      </c>
      <c r="N771">
        <v>4</v>
      </c>
      <c r="O771" t="s">
        <v>25</v>
      </c>
      <c r="P771" t="s">
        <v>533</v>
      </c>
      <c r="T771">
        <v>8.4979239999999994</v>
      </c>
    </row>
    <row r="772" spans="1:20">
      <c r="A772">
        <v>368</v>
      </c>
      <c r="B772" t="s">
        <v>535</v>
      </c>
      <c r="C772" t="s">
        <v>15</v>
      </c>
      <c r="D772" t="s">
        <v>223</v>
      </c>
      <c r="E772" t="s">
        <v>17</v>
      </c>
      <c r="F772" t="s">
        <v>224</v>
      </c>
      <c r="G772" t="s">
        <v>225</v>
      </c>
      <c r="H772" t="s">
        <v>226</v>
      </c>
      <c r="I772" t="s">
        <v>227</v>
      </c>
      <c r="K772" t="s">
        <v>23</v>
      </c>
      <c r="L772" t="s">
        <v>24</v>
      </c>
      <c r="M772" s="2">
        <v>5.4989022699080268</v>
      </c>
      <c r="N772">
        <v>4</v>
      </c>
      <c r="O772" t="s">
        <v>25</v>
      </c>
      <c r="P772" t="s">
        <v>533</v>
      </c>
      <c r="T772">
        <v>5.4989189999999999</v>
      </c>
    </row>
    <row r="773" spans="1:20">
      <c r="A773">
        <v>372</v>
      </c>
      <c r="B773" t="s">
        <v>536</v>
      </c>
      <c r="C773" t="s">
        <v>15</v>
      </c>
      <c r="D773" t="s">
        <v>223</v>
      </c>
      <c r="E773" t="s">
        <v>17</v>
      </c>
      <c r="F773" t="s">
        <v>224</v>
      </c>
      <c r="G773" t="s">
        <v>225</v>
      </c>
      <c r="H773" t="s">
        <v>226</v>
      </c>
      <c r="I773" t="s">
        <v>227</v>
      </c>
      <c r="K773" t="s">
        <v>23</v>
      </c>
      <c r="L773" t="s">
        <v>24</v>
      </c>
      <c r="M773" s="2">
        <v>18.784210679885145</v>
      </c>
      <c r="N773">
        <v>4</v>
      </c>
      <c r="O773" t="s">
        <v>25</v>
      </c>
      <c r="P773" t="s">
        <v>533</v>
      </c>
      <c r="T773">
        <v>18.784229</v>
      </c>
    </row>
    <row r="774" spans="1:20">
      <c r="A774">
        <v>373</v>
      </c>
      <c r="B774" t="s">
        <v>537</v>
      </c>
      <c r="C774" t="s">
        <v>15</v>
      </c>
      <c r="D774" t="s">
        <v>223</v>
      </c>
      <c r="E774" t="s">
        <v>17</v>
      </c>
      <c r="F774" t="s">
        <v>224</v>
      </c>
      <c r="G774" t="s">
        <v>225</v>
      </c>
      <c r="H774" t="s">
        <v>226</v>
      </c>
      <c r="I774" t="s">
        <v>227</v>
      </c>
      <c r="K774" t="s">
        <v>23</v>
      </c>
      <c r="L774" t="s">
        <v>24</v>
      </c>
      <c r="M774" s="2">
        <v>15.331852880999095</v>
      </c>
      <c r="N774">
        <v>4</v>
      </c>
      <c r="O774" t="s">
        <v>25</v>
      </c>
      <c r="P774" t="s">
        <v>538</v>
      </c>
      <c r="T774">
        <v>15.556141999999999</v>
      </c>
    </row>
    <row r="775" spans="1:20">
      <c r="A775">
        <v>374</v>
      </c>
      <c r="B775" t="s">
        <v>539</v>
      </c>
      <c r="C775" t="s">
        <v>15</v>
      </c>
      <c r="D775" t="s">
        <v>223</v>
      </c>
      <c r="E775" t="s">
        <v>17</v>
      </c>
      <c r="F775" t="s">
        <v>224</v>
      </c>
      <c r="G775" t="s">
        <v>225</v>
      </c>
      <c r="H775" t="s">
        <v>226</v>
      </c>
      <c r="I775" t="s">
        <v>227</v>
      </c>
      <c r="K775" t="s">
        <v>23</v>
      </c>
      <c r="L775" t="s">
        <v>24</v>
      </c>
      <c r="M775" s="2">
        <v>0.53737748130649432</v>
      </c>
      <c r="N775">
        <v>4</v>
      </c>
      <c r="O775" t="s">
        <v>25</v>
      </c>
      <c r="P775" t="s">
        <v>538</v>
      </c>
      <c r="T775">
        <v>0.67275600000000002</v>
      </c>
    </row>
    <row r="776" spans="1:20">
      <c r="A776">
        <v>376</v>
      </c>
      <c r="B776" t="s">
        <v>540</v>
      </c>
      <c r="C776" t="s">
        <v>15</v>
      </c>
      <c r="D776" t="s">
        <v>223</v>
      </c>
      <c r="E776" t="s">
        <v>17</v>
      </c>
      <c r="F776" t="s">
        <v>224</v>
      </c>
      <c r="G776" t="s">
        <v>225</v>
      </c>
      <c r="H776" t="s">
        <v>226</v>
      </c>
      <c r="I776" t="s">
        <v>227</v>
      </c>
      <c r="K776" t="s">
        <v>23</v>
      </c>
      <c r="L776" t="s">
        <v>24</v>
      </c>
      <c r="M776" s="2">
        <v>27.74013252422866</v>
      </c>
      <c r="N776">
        <v>4</v>
      </c>
      <c r="O776" t="s">
        <v>25</v>
      </c>
      <c r="P776" t="s">
        <v>541</v>
      </c>
      <c r="T776">
        <v>25.815760999999998</v>
      </c>
    </row>
    <row r="777" spans="1:20">
      <c r="A777">
        <v>379</v>
      </c>
      <c r="B777" t="s">
        <v>543</v>
      </c>
      <c r="C777" t="s">
        <v>15</v>
      </c>
      <c r="D777" t="s">
        <v>223</v>
      </c>
      <c r="E777" t="s">
        <v>17</v>
      </c>
      <c r="F777" t="s">
        <v>224</v>
      </c>
      <c r="G777" t="s">
        <v>225</v>
      </c>
      <c r="H777" t="s">
        <v>226</v>
      </c>
      <c r="I777" t="s">
        <v>227</v>
      </c>
      <c r="K777" t="s">
        <v>23</v>
      </c>
      <c r="L777" t="s">
        <v>24</v>
      </c>
      <c r="M777" s="2">
        <v>3.4830253413757823</v>
      </c>
      <c r="N777">
        <v>4</v>
      </c>
      <c r="O777" t="s">
        <v>25</v>
      </c>
      <c r="P777" t="s">
        <v>541</v>
      </c>
      <c r="T777">
        <v>3.4830190000000001</v>
      </c>
    </row>
    <row r="778" spans="1:20">
      <c r="A778">
        <v>382</v>
      </c>
      <c r="B778" t="s">
        <v>544</v>
      </c>
      <c r="C778" t="s">
        <v>15</v>
      </c>
      <c r="D778" t="s">
        <v>223</v>
      </c>
      <c r="E778" t="s">
        <v>17</v>
      </c>
      <c r="F778" t="s">
        <v>224</v>
      </c>
      <c r="G778" t="s">
        <v>225</v>
      </c>
      <c r="H778" t="s">
        <v>226</v>
      </c>
      <c r="I778" t="s">
        <v>227</v>
      </c>
      <c r="K778" t="s">
        <v>23</v>
      </c>
      <c r="L778" t="s">
        <v>24</v>
      </c>
      <c r="M778" s="2">
        <v>11.901094782621588</v>
      </c>
      <c r="N778">
        <v>4</v>
      </c>
      <c r="O778" t="s">
        <v>25</v>
      </c>
      <c r="P778" t="s">
        <v>541</v>
      </c>
      <c r="T778">
        <v>11.901103000000001</v>
      </c>
    </row>
    <row r="779" spans="1:20">
      <c r="A779">
        <v>394</v>
      </c>
      <c r="B779" t="s">
        <v>548</v>
      </c>
      <c r="C779" t="s">
        <v>15</v>
      </c>
      <c r="D779" t="s">
        <v>223</v>
      </c>
      <c r="E779" t="s">
        <v>17</v>
      </c>
      <c r="F779" t="s">
        <v>224</v>
      </c>
      <c r="G779" t="s">
        <v>225</v>
      </c>
      <c r="H779" t="s">
        <v>226</v>
      </c>
      <c r="I779" t="s">
        <v>227</v>
      </c>
      <c r="K779" t="s">
        <v>23</v>
      </c>
      <c r="L779" t="s">
        <v>24</v>
      </c>
      <c r="M779" s="2">
        <v>0.11743129957547332</v>
      </c>
      <c r="N779">
        <v>4</v>
      </c>
      <c r="O779" t="s">
        <v>25</v>
      </c>
      <c r="P779" t="s">
        <v>549</v>
      </c>
      <c r="T779">
        <v>0.11743099999999999</v>
      </c>
    </row>
    <row r="780" spans="1:20">
      <c r="A780">
        <v>398</v>
      </c>
      <c r="B780" t="s">
        <v>552</v>
      </c>
      <c r="C780" t="s">
        <v>15</v>
      </c>
      <c r="D780" t="s">
        <v>223</v>
      </c>
      <c r="E780" t="s">
        <v>17</v>
      </c>
      <c r="F780" t="s">
        <v>224</v>
      </c>
      <c r="G780" t="s">
        <v>225</v>
      </c>
      <c r="H780" t="s">
        <v>226</v>
      </c>
      <c r="I780" t="s">
        <v>227</v>
      </c>
      <c r="K780" t="s">
        <v>23</v>
      </c>
      <c r="L780" t="s">
        <v>24</v>
      </c>
      <c r="M780" s="2">
        <v>0.10183894006711376</v>
      </c>
      <c r="N780">
        <v>4</v>
      </c>
      <c r="O780" t="s">
        <v>25</v>
      </c>
      <c r="P780" t="s">
        <v>549</v>
      </c>
      <c r="T780">
        <v>0.10184</v>
      </c>
    </row>
    <row r="781" spans="1:20">
      <c r="A781">
        <v>403</v>
      </c>
      <c r="B781" t="s">
        <v>554</v>
      </c>
      <c r="C781" t="s">
        <v>15</v>
      </c>
      <c r="D781" t="s">
        <v>223</v>
      </c>
      <c r="E781" t="s">
        <v>17</v>
      </c>
      <c r="F781" t="s">
        <v>224</v>
      </c>
      <c r="G781" t="s">
        <v>225</v>
      </c>
      <c r="H781" t="s">
        <v>226</v>
      </c>
      <c r="I781" t="s">
        <v>227</v>
      </c>
      <c r="K781" t="s">
        <v>23</v>
      </c>
      <c r="L781" t="s">
        <v>24</v>
      </c>
      <c r="M781" s="2">
        <v>15.758850759107059</v>
      </c>
      <c r="N781">
        <v>4</v>
      </c>
      <c r="O781" t="s">
        <v>25</v>
      </c>
      <c r="P781" t="s">
        <v>533</v>
      </c>
      <c r="T781">
        <v>15.758869000000001</v>
      </c>
    </row>
    <row r="782" spans="1:20">
      <c r="A782">
        <v>406</v>
      </c>
      <c r="B782" t="s">
        <v>556</v>
      </c>
      <c r="C782" t="s">
        <v>15</v>
      </c>
      <c r="D782" t="s">
        <v>223</v>
      </c>
      <c r="E782" t="s">
        <v>17</v>
      </c>
      <c r="F782" t="s">
        <v>224</v>
      </c>
      <c r="G782" t="s">
        <v>225</v>
      </c>
      <c r="H782" t="s">
        <v>226</v>
      </c>
      <c r="I782" t="s">
        <v>227</v>
      </c>
      <c r="K782" t="s">
        <v>23</v>
      </c>
      <c r="L782" t="s">
        <v>24</v>
      </c>
      <c r="M782" s="2">
        <v>7.6736304347074027</v>
      </c>
      <c r="N782">
        <v>4</v>
      </c>
      <c r="O782" t="s">
        <v>25</v>
      </c>
      <c r="P782" t="s">
        <v>516</v>
      </c>
      <c r="T782">
        <v>7.6736319999999996</v>
      </c>
    </row>
    <row r="783" spans="1:20">
      <c r="A783">
        <v>410</v>
      </c>
      <c r="B783" t="s">
        <v>557</v>
      </c>
      <c r="C783" t="s">
        <v>15</v>
      </c>
      <c r="D783" t="s">
        <v>223</v>
      </c>
      <c r="E783" t="s">
        <v>17</v>
      </c>
      <c r="F783" t="s">
        <v>224</v>
      </c>
      <c r="G783" t="s">
        <v>225</v>
      </c>
      <c r="H783" t="s">
        <v>226</v>
      </c>
      <c r="I783" t="s">
        <v>227</v>
      </c>
      <c r="K783" t="s">
        <v>23</v>
      </c>
      <c r="L783" t="s">
        <v>24</v>
      </c>
      <c r="M783" s="2">
        <v>1.1779941838857779</v>
      </c>
      <c r="N783">
        <v>4</v>
      </c>
      <c r="O783" t="s">
        <v>25</v>
      </c>
      <c r="P783" t="s">
        <v>22</v>
      </c>
      <c r="T783">
        <v>0.95495300000000005</v>
      </c>
    </row>
    <row r="784" spans="1:20">
      <c r="A784">
        <v>417</v>
      </c>
      <c r="B784" t="s">
        <v>563</v>
      </c>
      <c r="C784" t="s">
        <v>15</v>
      </c>
      <c r="D784" t="s">
        <v>223</v>
      </c>
      <c r="E784" t="s">
        <v>17</v>
      </c>
      <c r="F784" t="s">
        <v>224</v>
      </c>
      <c r="G784" t="s">
        <v>225</v>
      </c>
      <c r="H784" t="s">
        <v>226</v>
      </c>
      <c r="I784" t="s">
        <v>227</v>
      </c>
      <c r="K784" t="s">
        <v>23</v>
      </c>
      <c r="L784" t="s">
        <v>24</v>
      </c>
      <c r="M784" s="2">
        <v>0.10132037406779576</v>
      </c>
      <c r="N784">
        <v>4</v>
      </c>
      <c r="O784" t="s">
        <v>25</v>
      </c>
      <c r="P784" t="s">
        <v>564</v>
      </c>
      <c r="T784">
        <v>0.10131900000000001</v>
      </c>
    </row>
    <row r="785" spans="1:20">
      <c r="A785">
        <v>418</v>
      </c>
      <c r="B785" t="s">
        <v>565</v>
      </c>
      <c r="C785" t="s">
        <v>15</v>
      </c>
      <c r="D785" t="s">
        <v>223</v>
      </c>
      <c r="E785" t="s">
        <v>17</v>
      </c>
      <c r="F785" t="s">
        <v>224</v>
      </c>
      <c r="G785" t="s">
        <v>225</v>
      </c>
      <c r="H785" t="s">
        <v>226</v>
      </c>
      <c r="I785" t="s">
        <v>227</v>
      </c>
      <c r="K785" t="s">
        <v>23</v>
      </c>
      <c r="L785" t="s">
        <v>24</v>
      </c>
      <c r="M785" s="2">
        <v>0.34021169968815329</v>
      </c>
      <c r="N785">
        <v>4</v>
      </c>
      <c r="O785" t="s">
        <v>25</v>
      </c>
      <c r="P785" t="s">
        <v>22</v>
      </c>
      <c r="T785">
        <v>0.34021600000000002</v>
      </c>
    </row>
    <row r="786" spans="1:20">
      <c r="A786">
        <v>419</v>
      </c>
      <c r="B786" t="s">
        <v>566</v>
      </c>
      <c r="C786" t="s">
        <v>15</v>
      </c>
      <c r="D786" t="s">
        <v>223</v>
      </c>
      <c r="E786" t="s">
        <v>17</v>
      </c>
      <c r="F786" t="s">
        <v>224</v>
      </c>
      <c r="G786" t="s">
        <v>225</v>
      </c>
      <c r="H786" t="s">
        <v>226</v>
      </c>
      <c r="I786" t="s">
        <v>227</v>
      </c>
      <c r="K786" t="s">
        <v>23</v>
      </c>
      <c r="L786" t="s">
        <v>24</v>
      </c>
      <c r="M786" s="2">
        <v>1.8185268608254301</v>
      </c>
      <c r="N786">
        <v>4</v>
      </c>
      <c r="O786" t="s">
        <v>25</v>
      </c>
      <c r="P786" t="s">
        <v>564</v>
      </c>
      <c r="T786">
        <v>1.8185309999999999</v>
      </c>
    </row>
    <row r="787" spans="1:20">
      <c r="A787">
        <v>421</v>
      </c>
      <c r="B787" t="s">
        <v>567</v>
      </c>
      <c r="C787" t="s">
        <v>15</v>
      </c>
      <c r="D787" t="s">
        <v>223</v>
      </c>
      <c r="E787" t="s">
        <v>17</v>
      </c>
      <c r="F787" t="s">
        <v>224</v>
      </c>
      <c r="G787" t="s">
        <v>225</v>
      </c>
      <c r="H787" t="s">
        <v>226</v>
      </c>
      <c r="I787" t="s">
        <v>227</v>
      </c>
      <c r="K787" t="s">
        <v>23</v>
      </c>
      <c r="L787" t="s">
        <v>24</v>
      </c>
      <c r="M787" s="2">
        <v>11.468933798302881</v>
      </c>
      <c r="N787">
        <v>4</v>
      </c>
      <c r="O787" t="s">
        <v>25</v>
      </c>
      <c r="P787" t="s">
        <v>533</v>
      </c>
      <c r="T787">
        <v>11.468947</v>
      </c>
    </row>
    <row r="788" spans="1:20">
      <c r="A788">
        <v>422</v>
      </c>
      <c r="B788" t="s">
        <v>568</v>
      </c>
      <c r="C788" t="s">
        <v>15</v>
      </c>
      <c r="D788" t="s">
        <v>223</v>
      </c>
      <c r="E788" t="s">
        <v>17</v>
      </c>
      <c r="F788" t="s">
        <v>224</v>
      </c>
      <c r="G788" t="s">
        <v>225</v>
      </c>
      <c r="H788" t="s">
        <v>226</v>
      </c>
      <c r="I788" t="s">
        <v>227</v>
      </c>
      <c r="K788" t="s">
        <v>23</v>
      </c>
      <c r="L788" t="s">
        <v>24</v>
      </c>
      <c r="M788" s="2">
        <v>2.15947871016047</v>
      </c>
      <c r="N788">
        <v>4</v>
      </c>
      <c r="O788" t="s">
        <v>25</v>
      </c>
      <c r="P788" t="s">
        <v>516</v>
      </c>
      <c r="T788">
        <v>2.1594820000000001</v>
      </c>
    </row>
    <row r="789" spans="1:20">
      <c r="A789">
        <v>426</v>
      </c>
      <c r="B789" t="s">
        <v>571</v>
      </c>
      <c r="C789" t="s">
        <v>15</v>
      </c>
      <c r="D789" t="s">
        <v>223</v>
      </c>
      <c r="E789" t="s">
        <v>17</v>
      </c>
      <c r="F789" t="s">
        <v>224</v>
      </c>
      <c r="G789" t="s">
        <v>225</v>
      </c>
      <c r="H789" t="s">
        <v>226</v>
      </c>
      <c r="I789" t="s">
        <v>227</v>
      </c>
      <c r="K789" t="s">
        <v>23</v>
      </c>
      <c r="L789" t="s">
        <v>24</v>
      </c>
      <c r="M789" s="2">
        <v>0.22670173813771666</v>
      </c>
      <c r="N789">
        <v>4</v>
      </c>
      <c r="O789" t="s">
        <v>25</v>
      </c>
      <c r="P789" t="s">
        <v>564</v>
      </c>
      <c r="T789">
        <v>0.22670100000000001</v>
      </c>
    </row>
    <row r="790" spans="1:20">
      <c r="A790">
        <v>428</v>
      </c>
      <c r="B790" t="s">
        <v>572</v>
      </c>
      <c r="C790" t="s">
        <v>15</v>
      </c>
      <c r="D790" t="s">
        <v>223</v>
      </c>
      <c r="E790" t="s">
        <v>17</v>
      </c>
      <c r="F790" t="s">
        <v>224</v>
      </c>
      <c r="G790" t="s">
        <v>225</v>
      </c>
      <c r="H790" t="s">
        <v>226</v>
      </c>
      <c r="I790" t="s">
        <v>227</v>
      </c>
      <c r="K790" t="s">
        <v>23</v>
      </c>
      <c r="L790" t="s">
        <v>24</v>
      </c>
      <c r="M790" s="2">
        <v>1.4476992584374058</v>
      </c>
      <c r="N790">
        <v>4</v>
      </c>
      <c r="O790" t="s">
        <v>25</v>
      </c>
      <c r="P790" t="s">
        <v>564</v>
      </c>
      <c r="T790">
        <v>1.2366440000000001</v>
      </c>
    </row>
    <row r="791" spans="1:20">
      <c r="A791">
        <v>434</v>
      </c>
      <c r="B791" t="s">
        <v>574</v>
      </c>
      <c r="C791" t="s">
        <v>15</v>
      </c>
      <c r="D791" t="s">
        <v>223</v>
      </c>
      <c r="E791" t="s">
        <v>17</v>
      </c>
      <c r="F791" t="s">
        <v>224</v>
      </c>
      <c r="G791" t="s">
        <v>225</v>
      </c>
      <c r="H791" t="s">
        <v>226</v>
      </c>
      <c r="I791" t="s">
        <v>227</v>
      </c>
      <c r="K791" t="s">
        <v>23</v>
      </c>
      <c r="L791" t="s">
        <v>24</v>
      </c>
      <c r="M791" s="2">
        <v>16.986161325570936</v>
      </c>
      <c r="N791">
        <v>4</v>
      </c>
      <c r="O791" t="s">
        <v>25</v>
      </c>
      <c r="P791" t="s">
        <v>575</v>
      </c>
      <c r="T791">
        <v>16.986187000000001</v>
      </c>
    </row>
    <row r="792" spans="1:20">
      <c r="A792">
        <v>435</v>
      </c>
      <c r="B792" t="s">
        <v>576</v>
      </c>
      <c r="C792" t="s">
        <v>15</v>
      </c>
      <c r="D792" t="s">
        <v>223</v>
      </c>
      <c r="E792" t="s">
        <v>17</v>
      </c>
      <c r="F792" t="s">
        <v>224</v>
      </c>
      <c r="G792" t="s">
        <v>225</v>
      </c>
      <c r="H792" t="s">
        <v>226</v>
      </c>
      <c r="I792" t="s">
        <v>227</v>
      </c>
      <c r="K792" t="s">
        <v>23</v>
      </c>
      <c r="L792" t="s">
        <v>24</v>
      </c>
      <c r="M792" s="2">
        <v>1.6682635398803023</v>
      </c>
      <c r="N792">
        <v>4</v>
      </c>
      <c r="O792" t="s">
        <v>25</v>
      </c>
      <c r="P792" t="s">
        <v>577</v>
      </c>
      <c r="T792">
        <v>1.6682650000000001</v>
      </c>
    </row>
    <row r="793" spans="1:20">
      <c r="A793">
        <v>437</v>
      </c>
      <c r="B793" t="s">
        <v>579</v>
      </c>
      <c r="C793" t="s">
        <v>15</v>
      </c>
      <c r="D793" t="s">
        <v>223</v>
      </c>
      <c r="E793" t="s">
        <v>17</v>
      </c>
      <c r="F793" t="s">
        <v>224</v>
      </c>
      <c r="G793" t="s">
        <v>225</v>
      </c>
      <c r="H793" t="s">
        <v>226</v>
      </c>
      <c r="I793" t="s">
        <v>227</v>
      </c>
      <c r="K793" t="s">
        <v>23</v>
      </c>
      <c r="L793" t="s">
        <v>24</v>
      </c>
      <c r="M793" s="2">
        <v>4.9731041133125435</v>
      </c>
      <c r="N793">
        <v>4</v>
      </c>
      <c r="O793" t="s">
        <v>25</v>
      </c>
      <c r="P793" t="s">
        <v>516</v>
      </c>
      <c r="T793">
        <v>4.9731129999999997</v>
      </c>
    </row>
    <row r="794" spans="1:20">
      <c r="A794">
        <v>438</v>
      </c>
      <c r="B794" t="s">
        <v>580</v>
      </c>
      <c r="C794" t="s">
        <v>15</v>
      </c>
      <c r="D794" t="s">
        <v>223</v>
      </c>
      <c r="E794" t="s">
        <v>17</v>
      </c>
      <c r="F794" t="s">
        <v>224</v>
      </c>
      <c r="G794" t="s">
        <v>225</v>
      </c>
      <c r="H794" t="s">
        <v>226</v>
      </c>
      <c r="I794" t="s">
        <v>227</v>
      </c>
      <c r="K794" t="s">
        <v>23</v>
      </c>
      <c r="L794" t="s">
        <v>24</v>
      </c>
      <c r="M794" s="2">
        <v>4.4175112245049242</v>
      </c>
      <c r="N794">
        <v>4</v>
      </c>
      <c r="O794" t="s">
        <v>25</v>
      </c>
      <c r="P794" t="s">
        <v>516</v>
      </c>
      <c r="T794">
        <v>4.4175149999999999</v>
      </c>
    </row>
    <row r="795" spans="1:20">
      <c r="A795">
        <v>440</v>
      </c>
      <c r="B795" t="s">
        <v>581</v>
      </c>
      <c r="C795" t="s">
        <v>15</v>
      </c>
      <c r="D795" t="s">
        <v>223</v>
      </c>
      <c r="E795" t="s">
        <v>17</v>
      </c>
      <c r="F795" t="s">
        <v>224</v>
      </c>
      <c r="G795" t="s">
        <v>225</v>
      </c>
      <c r="H795" t="s">
        <v>226</v>
      </c>
      <c r="I795" t="s">
        <v>227</v>
      </c>
      <c r="K795" t="s">
        <v>23</v>
      </c>
      <c r="L795" t="s">
        <v>24</v>
      </c>
      <c r="M795" s="2">
        <v>2.8867212722950635</v>
      </c>
      <c r="N795">
        <v>4</v>
      </c>
      <c r="O795" t="s">
        <v>25</v>
      </c>
      <c r="P795" t="s">
        <v>582</v>
      </c>
      <c r="T795">
        <v>2.8867229999999999</v>
      </c>
    </row>
    <row r="796" spans="1:20">
      <c r="A796">
        <v>441</v>
      </c>
      <c r="B796" t="s">
        <v>583</v>
      </c>
      <c r="C796" t="s">
        <v>15</v>
      </c>
      <c r="D796" t="s">
        <v>223</v>
      </c>
      <c r="E796" t="s">
        <v>17</v>
      </c>
      <c r="F796" t="s">
        <v>224</v>
      </c>
      <c r="G796" t="s">
        <v>225</v>
      </c>
      <c r="H796" t="s">
        <v>226</v>
      </c>
      <c r="I796" t="s">
        <v>227</v>
      </c>
      <c r="K796" t="s">
        <v>23</v>
      </c>
      <c r="L796" t="s">
        <v>24</v>
      </c>
      <c r="M796" s="2">
        <v>2.6426424047286043</v>
      </c>
      <c r="N796">
        <v>4</v>
      </c>
      <c r="O796" t="s">
        <v>25</v>
      </c>
      <c r="P796" t="s">
        <v>575</v>
      </c>
      <c r="T796">
        <v>2.6426449999999999</v>
      </c>
    </row>
    <row r="797" spans="1:20">
      <c r="A797">
        <v>442</v>
      </c>
      <c r="B797" t="s">
        <v>584</v>
      </c>
      <c r="C797" t="s">
        <v>15</v>
      </c>
      <c r="D797" t="s">
        <v>223</v>
      </c>
      <c r="E797" t="s">
        <v>17</v>
      </c>
      <c r="F797" t="s">
        <v>224</v>
      </c>
      <c r="G797" t="s">
        <v>225</v>
      </c>
      <c r="H797" t="s">
        <v>226</v>
      </c>
      <c r="I797" t="s">
        <v>227</v>
      </c>
      <c r="K797" t="s">
        <v>23</v>
      </c>
      <c r="L797" t="s">
        <v>24</v>
      </c>
      <c r="M797" s="2">
        <v>0.54608363669610516</v>
      </c>
      <c r="N797">
        <v>4</v>
      </c>
      <c r="O797" t="s">
        <v>25</v>
      </c>
      <c r="P797" t="s">
        <v>575</v>
      </c>
      <c r="T797">
        <v>0.54608500000000004</v>
      </c>
    </row>
    <row r="798" spans="1:20">
      <c r="A798">
        <v>443</v>
      </c>
      <c r="B798" t="s">
        <v>585</v>
      </c>
      <c r="C798" t="s">
        <v>15</v>
      </c>
      <c r="D798" t="s">
        <v>223</v>
      </c>
      <c r="E798" t="s">
        <v>17</v>
      </c>
      <c r="F798" t="s">
        <v>224</v>
      </c>
      <c r="G798" t="s">
        <v>225</v>
      </c>
      <c r="H798" t="s">
        <v>226</v>
      </c>
      <c r="I798" t="s">
        <v>227</v>
      </c>
      <c r="K798" t="s">
        <v>23</v>
      </c>
      <c r="L798" t="s">
        <v>24</v>
      </c>
      <c r="M798" s="2">
        <v>3.526895595103364</v>
      </c>
      <c r="N798">
        <v>4</v>
      </c>
      <c r="O798" t="s">
        <v>25</v>
      </c>
      <c r="P798" t="s">
        <v>575</v>
      </c>
      <c r="T798">
        <v>3.5268999999999999</v>
      </c>
    </row>
    <row r="799" spans="1:20">
      <c r="A799">
        <v>444</v>
      </c>
      <c r="B799" t="s">
        <v>586</v>
      </c>
      <c r="C799" t="s">
        <v>15</v>
      </c>
      <c r="D799" t="s">
        <v>223</v>
      </c>
      <c r="E799" t="s">
        <v>17</v>
      </c>
      <c r="F799" t="s">
        <v>224</v>
      </c>
      <c r="G799" t="s">
        <v>225</v>
      </c>
      <c r="H799" t="s">
        <v>226</v>
      </c>
      <c r="I799" t="s">
        <v>227</v>
      </c>
      <c r="K799" t="s">
        <v>23</v>
      </c>
      <c r="L799" t="s">
        <v>24</v>
      </c>
      <c r="M799" s="2">
        <v>23.519609346752791</v>
      </c>
      <c r="N799">
        <v>4</v>
      </c>
      <c r="O799" t="s">
        <v>25</v>
      </c>
      <c r="P799" t="s">
        <v>575</v>
      </c>
      <c r="T799">
        <v>23.519646000000002</v>
      </c>
    </row>
    <row r="800" spans="1:20">
      <c r="A800">
        <v>446</v>
      </c>
      <c r="B800" t="s">
        <v>588</v>
      </c>
      <c r="C800" t="s">
        <v>15</v>
      </c>
      <c r="D800" t="s">
        <v>223</v>
      </c>
      <c r="E800" t="s">
        <v>17</v>
      </c>
      <c r="F800" t="s">
        <v>224</v>
      </c>
      <c r="G800" t="s">
        <v>225</v>
      </c>
      <c r="H800" t="s">
        <v>226</v>
      </c>
      <c r="I800" t="s">
        <v>227</v>
      </c>
      <c r="K800" t="s">
        <v>23</v>
      </c>
      <c r="L800" t="s">
        <v>24</v>
      </c>
      <c r="M800" s="2">
        <v>0.50820159432251177</v>
      </c>
      <c r="N800">
        <v>4</v>
      </c>
      <c r="O800" t="s">
        <v>25</v>
      </c>
      <c r="P800" t="s">
        <v>582</v>
      </c>
      <c r="T800">
        <v>0.50820100000000001</v>
      </c>
    </row>
    <row r="801" spans="1:20">
      <c r="A801">
        <v>447</v>
      </c>
      <c r="B801" t="s">
        <v>589</v>
      </c>
      <c r="C801" t="s">
        <v>15</v>
      </c>
      <c r="D801" t="s">
        <v>223</v>
      </c>
      <c r="E801" t="s">
        <v>17</v>
      </c>
      <c r="F801" t="s">
        <v>224</v>
      </c>
      <c r="G801" t="s">
        <v>225</v>
      </c>
      <c r="H801" t="s">
        <v>226</v>
      </c>
      <c r="I801" t="s">
        <v>227</v>
      </c>
      <c r="K801" t="s">
        <v>23</v>
      </c>
      <c r="L801" t="s">
        <v>24</v>
      </c>
      <c r="M801" s="2">
        <v>0.86791168510894867</v>
      </c>
      <c r="N801">
        <v>4</v>
      </c>
      <c r="O801" t="s">
        <v>25</v>
      </c>
      <c r="P801" t="s">
        <v>590</v>
      </c>
      <c r="T801">
        <v>0.87501499999999999</v>
      </c>
    </row>
    <row r="802" spans="1:20">
      <c r="A802">
        <v>448</v>
      </c>
      <c r="B802" t="s">
        <v>591</v>
      </c>
      <c r="C802" t="s">
        <v>15</v>
      </c>
      <c r="D802" t="s">
        <v>223</v>
      </c>
      <c r="E802" t="s">
        <v>17</v>
      </c>
      <c r="F802" t="s">
        <v>224</v>
      </c>
      <c r="G802" t="s">
        <v>225</v>
      </c>
      <c r="H802" t="s">
        <v>226</v>
      </c>
      <c r="I802" t="s">
        <v>227</v>
      </c>
      <c r="K802" t="s">
        <v>23</v>
      </c>
      <c r="L802" t="s">
        <v>24</v>
      </c>
      <c r="M802" s="2">
        <v>1.4384509026751604</v>
      </c>
      <c r="N802">
        <v>4</v>
      </c>
      <c r="O802" t="s">
        <v>25</v>
      </c>
      <c r="P802" t="s">
        <v>590</v>
      </c>
      <c r="T802">
        <v>1.473692</v>
      </c>
    </row>
    <row r="803" spans="1:20">
      <c r="A803">
        <v>449</v>
      </c>
      <c r="B803" t="s">
        <v>592</v>
      </c>
      <c r="C803" t="s">
        <v>15</v>
      </c>
      <c r="D803" t="s">
        <v>223</v>
      </c>
      <c r="E803" t="s">
        <v>17</v>
      </c>
      <c r="F803" t="s">
        <v>224</v>
      </c>
      <c r="G803" t="s">
        <v>225</v>
      </c>
      <c r="H803" t="s">
        <v>226</v>
      </c>
      <c r="I803" t="s">
        <v>227</v>
      </c>
      <c r="K803" t="s">
        <v>23</v>
      </c>
      <c r="L803" t="s">
        <v>24</v>
      </c>
      <c r="M803" s="2">
        <v>8.7158818689057685E-2</v>
      </c>
      <c r="N803">
        <v>4</v>
      </c>
      <c r="O803" t="s">
        <v>25</v>
      </c>
      <c r="P803" t="s">
        <v>593</v>
      </c>
      <c r="T803">
        <v>8.7159E-2</v>
      </c>
    </row>
    <row r="804" spans="1:20">
      <c r="A804">
        <v>450</v>
      </c>
      <c r="B804" t="s">
        <v>594</v>
      </c>
      <c r="C804" t="s">
        <v>15</v>
      </c>
      <c r="D804" t="s">
        <v>223</v>
      </c>
      <c r="E804" t="s">
        <v>17</v>
      </c>
      <c r="F804" t="s">
        <v>224</v>
      </c>
      <c r="G804" t="s">
        <v>225</v>
      </c>
      <c r="H804" t="s">
        <v>226</v>
      </c>
      <c r="I804" t="s">
        <v>227</v>
      </c>
      <c r="K804" t="s">
        <v>23</v>
      </c>
      <c r="L804" t="s">
        <v>24</v>
      </c>
      <c r="M804" s="2">
        <v>17.400723977355284</v>
      </c>
      <c r="N804">
        <v>4</v>
      </c>
      <c r="O804" t="s">
        <v>25</v>
      </c>
      <c r="P804" t="s">
        <v>595</v>
      </c>
      <c r="T804">
        <v>17.400744</v>
      </c>
    </row>
    <row r="805" spans="1:20">
      <c r="A805">
        <v>451</v>
      </c>
      <c r="B805" t="s">
        <v>596</v>
      </c>
      <c r="C805" t="s">
        <v>15</v>
      </c>
      <c r="D805" t="s">
        <v>223</v>
      </c>
      <c r="E805" t="s">
        <v>17</v>
      </c>
      <c r="F805" t="s">
        <v>224</v>
      </c>
      <c r="G805" t="s">
        <v>225</v>
      </c>
      <c r="H805" t="s">
        <v>226</v>
      </c>
      <c r="I805" t="s">
        <v>227</v>
      </c>
      <c r="K805" t="s">
        <v>23</v>
      </c>
      <c r="L805" t="s">
        <v>24</v>
      </c>
      <c r="M805" s="2">
        <v>5.0986861789140221</v>
      </c>
      <c r="N805">
        <v>4</v>
      </c>
      <c r="O805" t="s">
        <v>25</v>
      </c>
      <c r="P805" t="s">
        <v>582</v>
      </c>
      <c r="T805">
        <v>5.098687</v>
      </c>
    </row>
    <row r="806" spans="1:20">
      <c r="A806">
        <v>453</v>
      </c>
      <c r="B806" t="s">
        <v>598</v>
      </c>
      <c r="C806" t="s">
        <v>15</v>
      </c>
      <c r="D806" t="s">
        <v>223</v>
      </c>
      <c r="E806" t="s">
        <v>17</v>
      </c>
      <c r="F806" t="s">
        <v>224</v>
      </c>
      <c r="G806" t="s">
        <v>225</v>
      </c>
      <c r="H806" t="s">
        <v>226</v>
      </c>
      <c r="I806" t="s">
        <v>227</v>
      </c>
      <c r="K806" t="s">
        <v>23</v>
      </c>
      <c r="L806" t="s">
        <v>24</v>
      </c>
      <c r="M806" s="2">
        <v>0.20998315335840625</v>
      </c>
      <c r="N806">
        <v>4</v>
      </c>
      <c r="O806" t="s">
        <v>25</v>
      </c>
      <c r="P806" t="s">
        <v>590</v>
      </c>
      <c r="T806">
        <v>0.209981</v>
      </c>
    </row>
    <row r="807" spans="1:20">
      <c r="A807">
        <v>454</v>
      </c>
      <c r="B807" t="s">
        <v>599</v>
      </c>
      <c r="C807" t="s">
        <v>15</v>
      </c>
      <c r="D807" t="s">
        <v>223</v>
      </c>
      <c r="E807" t="s">
        <v>17</v>
      </c>
      <c r="F807" t="s">
        <v>224</v>
      </c>
      <c r="G807" t="s">
        <v>225</v>
      </c>
      <c r="H807" t="s">
        <v>226</v>
      </c>
      <c r="I807" t="s">
        <v>227</v>
      </c>
      <c r="K807" t="s">
        <v>23</v>
      </c>
      <c r="L807" t="s">
        <v>24</v>
      </c>
      <c r="M807" s="2">
        <v>0.37573504272448272</v>
      </c>
      <c r="N807">
        <v>4</v>
      </c>
      <c r="O807" t="s">
        <v>25</v>
      </c>
      <c r="P807" t="s">
        <v>590</v>
      </c>
      <c r="T807">
        <v>0.37573499999999999</v>
      </c>
    </row>
    <row r="808" spans="1:20">
      <c r="A808">
        <v>458</v>
      </c>
      <c r="B808" t="s">
        <v>604</v>
      </c>
      <c r="C808" t="s">
        <v>15</v>
      </c>
      <c r="D808" t="s">
        <v>223</v>
      </c>
      <c r="E808" t="s">
        <v>17</v>
      </c>
      <c r="F808" t="s">
        <v>224</v>
      </c>
      <c r="G808" t="s">
        <v>225</v>
      </c>
      <c r="H808" t="s">
        <v>226</v>
      </c>
      <c r="I808" t="s">
        <v>227</v>
      </c>
      <c r="K808" t="s">
        <v>23</v>
      </c>
      <c r="L808" t="s">
        <v>24</v>
      </c>
      <c r="M808" s="2">
        <v>0.82349155073316105</v>
      </c>
      <c r="N808">
        <v>4</v>
      </c>
      <c r="O808" t="s">
        <v>25</v>
      </c>
      <c r="P808" t="s">
        <v>605</v>
      </c>
      <c r="T808">
        <v>0.823492</v>
      </c>
    </row>
    <row r="809" spans="1:20">
      <c r="A809">
        <v>459</v>
      </c>
      <c r="B809" t="s">
        <v>606</v>
      </c>
      <c r="C809" t="s">
        <v>15</v>
      </c>
      <c r="D809" t="s">
        <v>223</v>
      </c>
      <c r="E809" t="s">
        <v>17</v>
      </c>
      <c r="F809" t="s">
        <v>224</v>
      </c>
      <c r="G809" t="s">
        <v>225</v>
      </c>
      <c r="H809" t="s">
        <v>226</v>
      </c>
      <c r="I809" t="s">
        <v>227</v>
      </c>
      <c r="K809" t="s">
        <v>23</v>
      </c>
      <c r="L809" t="s">
        <v>24</v>
      </c>
      <c r="M809" s="2">
        <v>3.186999866316107</v>
      </c>
      <c r="N809">
        <v>4</v>
      </c>
      <c r="O809" t="s">
        <v>25</v>
      </c>
      <c r="P809" t="s">
        <v>607</v>
      </c>
      <c r="T809">
        <v>3.187011</v>
      </c>
    </row>
    <row r="810" spans="1:20">
      <c r="A810">
        <v>460</v>
      </c>
      <c r="B810" t="s">
        <v>608</v>
      </c>
      <c r="C810" t="s">
        <v>15</v>
      </c>
      <c r="D810" t="s">
        <v>223</v>
      </c>
      <c r="E810" t="s">
        <v>17</v>
      </c>
      <c r="F810" t="s">
        <v>224</v>
      </c>
      <c r="G810" t="s">
        <v>225</v>
      </c>
      <c r="H810" t="s">
        <v>226</v>
      </c>
      <c r="I810" t="s">
        <v>227</v>
      </c>
      <c r="K810" t="s">
        <v>23</v>
      </c>
      <c r="L810" t="s">
        <v>24</v>
      </c>
      <c r="M810" s="2">
        <v>33.200548007591074</v>
      </c>
      <c r="N810">
        <v>4</v>
      </c>
      <c r="O810" t="s">
        <v>25</v>
      </c>
      <c r="P810" t="s">
        <v>575</v>
      </c>
      <c r="T810">
        <v>33.200614000000002</v>
      </c>
    </row>
    <row r="811" spans="1:20">
      <c r="A811">
        <v>461</v>
      </c>
      <c r="B811" t="s">
        <v>609</v>
      </c>
      <c r="C811" t="s">
        <v>15</v>
      </c>
      <c r="D811" t="s">
        <v>223</v>
      </c>
      <c r="E811" t="s">
        <v>17</v>
      </c>
      <c r="F811" t="s">
        <v>224</v>
      </c>
      <c r="G811" t="s">
        <v>225</v>
      </c>
      <c r="H811" t="s">
        <v>226</v>
      </c>
      <c r="I811" t="s">
        <v>227</v>
      </c>
      <c r="K811" t="s">
        <v>23</v>
      </c>
      <c r="L811" t="s">
        <v>24</v>
      </c>
      <c r="M811" s="2">
        <v>5.2557133837098391</v>
      </c>
      <c r="N811">
        <v>4</v>
      </c>
      <c r="O811" t="s">
        <v>25</v>
      </c>
      <c r="P811" t="s">
        <v>607</v>
      </c>
      <c r="T811">
        <v>5.2557239999999998</v>
      </c>
    </row>
    <row r="812" spans="1:20">
      <c r="A812">
        <v>463</v>
      </c>
      <c r="B812" t="s">
        <v>611</v>
      </c>
      <c r="C812" t="s">
        <v>15</v>
      </c>
      <c r="D812" t="s">
        <v>223</v>
      </c>
      <c r="E812" t="s">
        <v>17</v>
      </c>
      <c r="F812" t="s">
        <v>224</v>
      </c>
      <c r="G812" t="s">
        <v>225</v>
      </c>
      <c r="H812" t="s">
        <v>226</v>
      </c>
      <c r="I812" t="s">
        <v>227</v>
      </c>
      <c r="K812" t="s">
        <v>23</v>
      </c>
      <c r="L812" t="s">
        <v>24</v>
      </c>
      <c r="M812" s="2">
        <v>0.27866086669664875</v>
      </c>
      <c r="N812">
        <v>4</v>
      </c>
      <c r="O812" t="s">
        <v>25</v>
      </c>
      <c r="P812" t="s">
        <v>605</v>
      </c>
      <c r="T812">
        <v>0.27866099999999999</v>
      </c>
    </row>
    <row r="813" spans="1:20">
      <c r="A813">
        <v>464</v>
      </c>
      <c r="B813" t="s">
        <v>612</v>
      </c>
      <c r="C813" t="s">
        <v>15</v>
      </c>
      <c r="D813" t="s">
        <v>223</v>
      </c>
      <c r="E813" t="s">
        <v>17</v>
      </c>
      <c r="F813" t="s">
        <v>224</v>
      </c>
      <c r="G813" t="s">
        <v>225</v>
      </c>
      <c r="H813" t="s">
        <v>226</v>
      </c>
      <c r="I813" t="s">
        <v>227</v>
      </c>
      <c r="K813" t="s">
        <v>23</v>
      </c>
      <c r="L813" t="s">
        <v>24</v>
      </c>
      <c r="M813" s="2">
        <v>0.21469214526818323</v>
      </c>
      <c r="N813">
        <v>4</v>
      </c>
      <c r="O813" t="s">
        <v>25</v>
      </c>
      <c r="P813" t="s">
        <v>605</v>
      </c>
      <c r="T813">
        <v>0.21469299999999999</v>
      </c>
    </row>
    <row r="814" spans="1:20">
      <c r="A814">
        <v>465</v>
      </c>
      <c r="B814" t="s">
        <v>613</v>
      </c>
      <c r="C814" t="s">
        <v>15</v>
      </c>
      <c r="D814" t="s">
        <v>223</v>
      </c>
      <c r="E814" t="s">
        <v>17</v>
      </c>
      <c r="F814" t="s">
        <v>224</v>
      </c>
      <c r="G814" t="s">
        <v>225</v>
      </c>
      <c r="H814" t="s">
        <v>226</v>
      </c>
      <c r="I814" t="s">
        <v>227</v>
      </c>
      <c r="K814" t="s">
        <v>23</v>
      </c>
      <c r="L814" t="s">
        <v>24</v>
      </c>
      <c r="M814" s="2">
        <v>22.155021010857801</v>
      </c>
      <c r="N814">
        <v>4</v>
      </c>
      <c r="O814" t="s">
        <v>25</v>
      </c>
      <c r="P814" t="s">
        <v>614</v>
      </c>
      <c r="T814">
        <v>22.155059000000001</v>
      </c>
    </row>
    <row r="815" spans="1:20">
      <c r="A815">
        <v>466</v>
      </c>
      <c r="B815" t="s">
        <v>615</v>
      </c>
      <c r="C815" t="s">
        <v>15</v>
      </c>
      <c r="D815" t="s">
        <v>223</v>
      </c>
      <c r="E815" t="s">
        <v>17</v>
      </c>
      <c r="F815" t="s">
        <v>224</v>
      </c>
      <c r="G815" t="s">
        <v>225</v>
      </c>
      <c r="H815" t="s">
        <v>226</v>
      </c>
      <c r="I815" t="s">
        <v>227</v>
      </c>
      <c r="K815" t="s">
        <v>23</v>
      </c>
      <c r="L815" t="s">
        <v>24</v>
      </c>
      <c r="M815" s="2">
        <v>9.9649074344059341E-2</v>
      </c>
      <c r="N815">
        <v>4</v>
      </c>
      <c r="O815" t="s">
        <v>25</v>
      </c>
      <c r="P815" t="s">
        <v>616</v>
      </c>
      <c r="T815">
        <v>9.9649000000000001E-2</v>
      </c>
    </row>
    <row r="816" spans="1:20">
      <c r="A816">
        <v>469</v>
      </c>
      <c r="B816" t="s">
        <v>617</v>
      </c>
      <c r="C816" t="s">
        <v>15</v>
      </c>
      <c r="D816" t="s">
        <v>223</v>
      </c>
      <c r="E816" t="s">
        <v>17</v>
      </c>
      <c r="F816" t="s">
        <v>224</v>
      </c>
      <c r="G816" t="s">
        <v>225</v>
      </c>
      <c r="H816" t="s">
        <v>226</v>
      </c>
      <c r="I816" t="s">
        <v>227</v>
      </c>
      <c r="K816" t="s">
        <v>23</v>
      </c>
      <c r="L816" t="s">
        <v>24</v>
      </c>
      <c r="M816" s="2">
        <v>5.6543398338464883E-2</v>
      </c>
      <c r="N816">
        <v>4</v>
      </c>
      <c r="O816" t="s">
        <v>25</v>
      </c>
      <c r="P816" t="s">
        <v>618</v>
      </c>
      <c r="T816">
        <v>5.6543000000000003E-2</v>
      </c>
    </row>
    <row r="817" spans="1:20">
      <c r="A817">
        <v>471</v>
      </c>
      <c r="B817" t="s">
        <v>619</v>
      </c>
      <c r="C817" t="s">
        <v>15</v>
      </c>
      <c r="D817" t="s">
        <v>223</v>
      </c>
      <c r="E817" t="s">
        <v>17</v>
      </c>
      <c r="F817" t="s">
        <v>224</v>
      </c>
      <c r="G817" t="s">
        <v>225</v>
      </c>
      <c r="H817" t="s">
        <v>226</v>
      </c>
      <c r="I817" t="s">
        <v>227</v>
      </c>
      <c r="K817" t="s">
        <v>23</v>
      </c>
      <c r="L817" t="s">
        <v>24</v>
      </c>
      <c r="M817" s="2">
        <v>4.4044976846246225E-2</v>
      </c>
      <c r="N817">
        <v>4</v>
      </c>
      <c r="O817" t="s">
        <v>25</v>
      </c>
      <c r="P817" t="s">
        <v>616</v>
      </c>
      <c r="T817">
        <v>4.4045000000000001E-2</v>
      </c>
    </row>
    <row r="818" spans="1:20">
      <c r="A818">
        <v>472</v>
      </c>
      <c r="B818" t="s">
        <v>620</v>
      </c>
      <c r="C818" t="s">
        <v>15</v>
      </c>
      <c r="D818" t="s">
        <v>223</v>
      </c>
      <c r="E818" t="s">
        <v>17</v>
      </c>
      <c r="F818" t="s">
        <v>224</v>
      </c>
      <c r="G818" t="s">
        <v>225</v>
      </c>
      <c r="H818" t="s">
        <v>226</v>
      </c>
      <c r="I818" t="s">
        <v>227</v>
      </c>
      <c r="K818" t="s">
        <v>23</v>
      </c>
      <c r="L818" t="s">
        <v>24</v>
      </c>
      <c r="M818" s="2">
        <v>7.3011525231908195E-2</v>
      </c>
      <c r="N818">
        <v>4</v>
      </c>
      <c r="O818" t="s">
        <v>25</v>
      </c>
      <c r="P818" t="s">
        <v>618</v>
      </c>
      <c r="T818">
        <v>7.3011000000000006E-2</v>
      </c>
    </row>
    <row r="819" spans="1:20">
      <c r="A819">
        <v>480</v>
      </c>
      <c r="B819" t="s">
        <v>623</v>
      </c>
      <c r="C819" t="s">
        <v>15</v>
      </c>
      <c r="D819" t="s">
        <v>223</v>
      </c>
      <c r="E819" t="s">
        <v>17</v>
      </c>
      <c r="F819" t="s">
        <v>224</v>
      </c>
      <c r="G819" t="s">
        <v>225</v>
      </c>
      <c r="H819" t="s">
        <v>226</v>
      </c>
      <c r="I819" t="s">
        <v>227</v>
      </c>
      <c r="K819" t="s">
        <v>23</v>
      </c>
      <c r="L819" t="s">
        <v>24</v>
      </c>
      <c r="M819" s="2">
        <v>11.341295793528809</v>
      </c>
      <c r="N819">
        <v>4</v>
      </c>
      <c r="O819" t="s">
        <v>25</v>
      </c>
      <c r="P819" t="s">
        <v>624</v>
      </c>
      <c r="T819">
        <v>11.341303</v>
      </c>
    </row>
    <row r="820" spans="1:20">
      <c r="A820">
        <v>490</v>
      </c>
      <c r="B820" t="s">
        <v>632</v>
      </c>
      <c r="C820" t="s">
        <v>15</v>
      </c>
      <c r="D820" t="s">
        <v>223</v>
      </c>
      <c r="E820" t="s">
        <v>17</v>
      </c>
      <c r="F820" t="s">
        <v>224</v>
      </c>
      <c r="G820" t="s">
        <v>225</v>
      </c>
      <c r="H820" t="s">
        <v>226</v>
      </c>
      <c r="I820" t="s">
        <v>227</v>
      </c>
      <c r="K820" t="s">
        <v>23</v>
      </c>
      <c r="L820" t="s">
        <v>24</v>
      </c>
      <c r="M820" s="2">
        <v>1.9213567076696501</v>
      </c>
      <c r="N820">
        <v>4</v>
      </c>
      <c r="O820" t="s">
        <v>25</v>
      </c>
      <c r="P820" t="s">
        <v>633</v>
      </c>
      <c r="T820">
        <v>1.9213549999999999</v>
      </c>
    </row>
    <row r="821" spans="1:20">
      <c r="A821">
        <v>491</v>
      </c>
      <c r="B821" t="s">
        <v>634</v>
      </c>
      <c r="C821" t="s">
        <v>15</v>
      </c>
      <c r="D821" t="s">
        <v>223</v>
      </c>
      <c r="E821" t="s">
        <v>17</v>
      </c>
      <c r="F821" t="s">
        <v>224</v>
      </c>
      <c r="G821" t="s">
        <v>225</v>
      </c>
      <c r="H821" t="s">
        <v>226</v>
      </c>
      <c r="I821" t="s">
        <v>227</v>
      </c>
      <c r="K821" t="s">
        <v>23</v>
      </c>
      <c r="L821" t="s">
        <v>24</v>
      </c>
      <c r="M821" s="2">
        <v>4.2642990740969537</v>
      </c>
      <c r="N821">
        <v>4</v>
      </c>
      <c r="O821" t="s">
        <v>25</v>
      </c>
      <c r="P821" t="s">
        <v>595</v>
      </c>
      <c r="T821">
        <v>4.288678</v>
      </c>
    </row>
    <row r="822" spans="1:20">
      <c r="A822">
        <v>492</v>
      </c>
      <c r="B822" t="s">
        <v>635</v>
      </c>
      <c r="C822" t="s">
        <v>15</v>
      </c>
      <c r="D822" t="s">
        <v>223</v>
      </c>
      <c r="E822" t="s">
        <v>17</v>
      </c>
      <c r="F822" t="s">
        <v>224</v>
      </c>
      <c r="G822" t="s">
        <v>225</v>
      </c>
      <c r="H822" t="s">
        <v>226</v>
      </c>
      <c r="I822" t="s">
        <v>227</v>
      </c>
      <c r="K822" t="s">
        <v>23</v>
      </c>
      <c r="L822" t="s">
        <v>24</v>
      </c>
      <c r="M822" s="2">
        <v>9.8340293528809983</v>
      </c>
      <c r="N822">
        <v>4</v>
      </c>
      <c r="O822" t="s">
        <v>25</v>
      </c>
      <c r="P822" t="s">
        <v>595</v>
      </c>
      <c r="T822">
        <v>9.834047</v>
      </c>
    </row>
    <row r="823" spans="1:20">
      <c r="A823">
        <v>496</v>
      </c>
      <c r="B823" t="s">
        <v>637</v>
      </c>
      <c r="C823" t="s">
        <v>15</v>
      </c>
      <c r="D823" t="s">
        <v>223</v>
      </c>
      <c r="E823" t="s">
        <v>17</v>
      </c>
      <c r="F823" t="s">
        <v>224</v>
      </c>
      <c r="G823" t="s">
        <v>225</v>
      </c>
      <c r="H823" t="s">
        <v>226</v>
      </c>
      <c r="I823" t="s">
        <v>227</v>
      </c>
      <c r="K823" t="s">
        <v>23</v>
      </c>
      <c r="L823" t="s">
        <v>24</v>
      </c>
      <c r="M823" s="2">
        <v>0.90047358544649425</v>
      </c>
      <c r="N823">
        <v>4</v>
      </c>
      <c r="O823" t="s">
        <v>25</v>
      </c>
      <c r="P823" t="s">
        <v>633</v>
      </c>
      <c r="T823">
        <v>0.900474</v>
      </c>
    </row>
    <row r="824" spans="1:20">
      <c r="A824">
        <v>498</v>
      </c>
      <c r="B824" t="s">
        <v>639</v>
      </c>
      <c r="C824" t="s">
        <v>15</v>
      </c>
      <c r="D824" t="s">
        <v>223</v>
      </c>
      <c r="E824" t="s">
        <v>17</v>
      </c>
      <c r="F824" t="s">
        <v>224</v>
      </c>
      <c r="G824" t="s">
        <v>225</v>
      </c>
      <c r="H824" t="s">
        <v>226</v>
      </c>
      <c r="I824" t="s">
        <v>227</v>
      </c>
      <c r="K824" t="s">
        <v>23</v>
      </c>
      <c r="L824" t="s">
        <v>24</v>
      </c>
      <c r="M824" s="2">
        <v>0.26938685276980179</v>
      </c>
      <c r="N824">
        <v>4</v>
      </c>
      <c r="O824" t="s">
        <v>25</v>
      </c>
      <c r="P824" t="s">
        <v>633</v>
      </c>
      <c r="T824">
        <v>0.26938600000000001</v>
      </c>
    </row>
    <row r="825" spans="1:20">
      <c r="A825">
        <v>499</v>
      </c>
      <c r="B825" t="s">
        <v>640</v>
      </c>
      <c r="C825" t="s">
        <v>15</v>
      </c>
      <c r="D825" t="s">
        <v>223</v>
      </c>
      <c r="E825" t="s">
        <v>17</v>
      </c>
      <c r="F825" t="s">
        <v>224</v>
      </c>
      <c r="G825" t="s">
        <v>225</v>
      </c>
      <c r="H825" t="s">
        <v>226</v>
      </c>
      <c r="I825" t="s">
        <v>227</v>
      </c>
      <c r="K825" t="s">
        <v>23</v>
      </c>
      <c r="L825" t="s">
        <v>24</v>
      </c>
      <c r="M825" s="2">
        <v>2.3865881238787603</v>
      </c>
      <c r="N825">
        <v>4</v>
      </c>
      <c r="O825" t="s">
        <v>25</v>
      </c>
      <c r="P825" t="s">
        <v>595</v>
      </c>
      <c r="T825">
        <v>2.3865859999999999</v>
      </c>
    </row>
    <row r="826" spans="1:20">
      <c r="A826">
        <v>500</v>
      </c>
      <c r="B826" t="s">
        <v>641</v>
      </c>
      <c r="C826" t="s">
        <v>15</v>
      </c>
      <c r="D826" t="s">
        <v>223</v>
      </c>
      <c r="E826" t="s">
        <v>17</v>
      </c>
      <c r="F826" t="s">
        <v>224</v>
      </c>
      <c r="G826" t="s">
        <v>225</v>
      </c>
      <c r="H826" t="s">
        <v>226</v>
      </c>
      <c r="I826" t="s">
        <v>227</v>
      </c>
      <c r="K826" t="s">
        <v>23</v>
      </c>
      <c r="L826" t="s">
        <v>24</v>
      </c>
      <c r="M826" s="2">
        <v>4.0801869708860696</v>
      </c>
      <c r="N826">
        <v>4</v>
      </c>
      <c r="O826" t="s">
        <v>25</v>
      </c>
      <c r="P826" t="s">
        <v>642</v>
      </c>
      <c r="T826">
        <v>4.0801980000000002</v>
      </c>
    </row>
    <row r="827" spans="1:20">
      <c r="A827">
        <v>501</v>
      </c>
      <c r="B827" t="s">
        <v>643</v>
      </c>
      <c r="C827" t="s">
        <v>15</v>
      </c>
      <c r="D827" t="s">
        <v>223</v>
      </c>
      <c r="E827" t="s">
        <v>17</v>
      </c>
      <c r="F827" t="s">
        <v>224</v>
      </c>
      <c r="G827" t="s">
        <v>225</v>
      </c>
      <c r="H827" t="s">
        <v>226</v>
      </c>
      <c r="I827" t="s">
        <v>227</v>
      </c>
      <c r="K827" t="s">
        <v>23</v>
      </c>
      <c r="L827" t="s">
        <v>24</v>
      </c>
      <c r="M827" s="2">
        <v>6.886809995898055E-2</v>
      </c>
      <c r="N827">
        <v>4</v>
      </c>
      <c r="O827" t="s">
        <v>25</v>
      </c>
      <c r="P827" t="s">
        <v>644</v>
      </c>
      <c r="T827">
        <v>6.8867999999999999E-2</v>
      </c>
    </row>
    <row r="828" spans="1:20">
      <c r="A828">
        <v>504</v>
      </c>
      <c r="B828" t="s">
        <v>646</v>
      </c>
      <c r="C828" t="s">
        <v>15</v>
      </c>
      <c r="D828" t="s">
        <v>223</v>
      </c>
      <c r="E828" t="s">
        <v>17</v>
      </c>
      <c r="F828" t="s">
        <v>224</v>
      </c>
      <c r="G828" t="s">
        <v>225</v>
      </c>
      <c r="H828" t="s">
        <v>226</v>
      </c>
      <c r="I828" t="s">
        <v>227</v>
      </c>
      <c r="K828" t="s">
        <v>23</v>
      </c>
      <c r="L828" t="s">
        <v>24</v>
      </c>
      <c r="M828" s="2">
        <v>2.6560865653864969</v>
      </c>
      <c r="N828">
        <v>4</v>
      </c>
      <c r="O828" t="s">
        <v>25</v>
      </c>
      <c r="P828" t="s">
        <v>595</v>
      </c>
      <c r="T828">
        <v>2.6560869999999999</v>
      </c>
    </row>
    <row r="829" spans="1:20">
      <c r="A829">
        <v>505</v>
      </c>
      <c r="B829" t="s">
        <v>647</v>
      </c>
      <c r="C829" t="s">
        <v>15</v>
      </c>
      <c r="D829" t="s">
        <v>223</v>
      </c>
      <c r="E829" t="s">
        <v>17</v>
      </c>
      <c r="F829" t="s">
        <v>224</v>
      </c>
      <c r="G829" t="s">
        <v>225</v>
      </c>
      <c r="H829" t="s">
        <v>226</v>
      </c>
      <c r="I829" t="s">
        <v>227</v>
      </c>
      <c r="K829" t="s">
        <v>23</v>
      </c>
      <c r="L829" t="s">
        <v>24</v>
      </c>
      <c r="M829" s="2">
        <v>3.1902903265741833</v>
      </c>
      <c r="N829">
        <v>4</v>
      </c>
      <c r="O829" t="s">
        <v>25</v>
      </c>
      <c r="P829" t="s">
        <v>595</v>
      </c>
      <c r="T829">
        <v>3.1902940000000002</v>
      </c>
    </row>
    <row r="830" spans="1:20">
      <c r="A830">
        <v>507</v>
      </c>
      <c r="B830" t="s">
        <v>648</v>
      </c>
      <c r="C830" t="s">
        <v>15</v>
      </c>
      <c r="D830" t="s">
        <v>223</v>
      </c>
      <c r="E830" t="s">
        <v>17</v>
      </c>
      <c r="F830" t="s">
        <v>224</v>
      </c>
      <c r="G830" t="s">
        <v>225</v>
      </c>
      <c r="H830" t="s">
        <v>226</v>
      </c>
      <c r="I830" t="s">
        <v>227</v>
      </c>
      <c r="K830" t="s">
        <v>23</v>
      </c>
      <c r="L830" t="s">
        <v>24</v>
      </c>
      <c r="M830" s="2">
        <v>3.8901728784786229</v>
      </c>
      <c r="N830">
        <v>4</v>
      </c>
      <c r="O830" t="s">
        <v>25</v>
      </c>
      <c r="P830" t="s">
        <v>575</v>
      </c>
      <c r="T830">
        <v>3.890177</v>
      </c>
    </row>
    <row r="831" spans="1:20">
      <c r="A831">
        <v>508</v>
      </c>
      <c r="B831" t="s">
        <v>649</v>
      </c>
      <c r="C831" t="s">
        <v>15</v>
      </c>
      <c r="D831" t="s">
        <v>223</v>
      </c>
      <c r="E831" t="s">
        <v>17</v>
      </c>
      <c r="F831" t="s">
        <v>224</v>
      </c>
      <c r="G831" t="s">
        <v>225</v>
      </c>
      <c r="H831" t="s">
        <v>226</v>
      </c>
      <c r="I831" t="s">
        <v>227</v>
      </c>
      <c r="K831" t="s">
        <v>23</v>
      </c>
      <c r="L831" t="s">
        <v>24</v>
      </c>
      <c r="M831" s="2">
        <v>0.77268958402316856</v>
      </c>
      <c r="N831">
        <v>4</v>
      </c>
      <c r="O831" t="s">
        <v>25</v>
      </c>
      <c r="P831" t="s">
        <v>516</v>
      </c>
      <c r="T831">
        <v>0.77268999999999999</v>
      </c>
    </row>
    <row r="832" spans="1:20">
      <c r="A832">
        <v>510</v>
      </c>
      <c r="B832" t="s">
        <v>650</v>
      </c>
      <c r="C832" t="s">
        <v>15</v>
      </c>
      <c r="D832" t="s">
        <v>223</v>
      </c>
      <c r="E832" t="s">
        <v>17</v>
      </c>
      <c r="F832" t="s">
        <v>224</v>
      </c>
      <c r="G832" t="s">
        <v>225</v>
      </c>
      <c r="H832" t="s">
        <v>226</v>
      </c>
      <c r="I832" t="s">
        <v>227</v>
      </c>
      <c r="K832" t="s">
        <v>23</v>
      </c>
      <c r="L832" t="s">
        <v>24</v>
      </c>
      <c r="M832" s="2">
        <v>1.1444918057456892</v>
      </c>
      <c r="N832">
        <v>4</v>
      </c>
      <c r="O832" t="s">
        <v>25</v>
      </c>
      <c r="P832" t="s">
        <v>595</v>
      </c>
      <c r="T832">
        <v>1.1444909999999999</v>
      </c>
    </row>
    <row r="833" spans="1:20">
      <c r="A833">
        <v>515</v>
      </c>
      <c r="B833" t="s">
        <v>652</v>
      </c>
      <c r="C833" t="s">
        <v>15</v>
      </c>
      <c r="D833" t="s">
        <v>223</v>
      </c>
      <c r="E833" t="s">
        <v>17</v>
      </c>
      <c r="F833" t="s">
        <v>224</v>
      </c>
      <c r="G833" t="s">
        <v>225</v>
      </c>
      <c r="H833" t="s">
        <v>226</v>
      </c>
      <c r="I833" t="s">
        <v>227</v>
      </c>
      <c r="K833" t="s">
        <v>23</v>
      </c>
      <c r="L833" t="s">
        <v>24</v>
      </c>
      <c r="M833" s="2">
        <v>17.989265359315617</v>
      </c>
      <c r="N833">
        <v>4</v>
      </c>
      <c r="O833" t="s">
        <v>25</v>
      </c>
      <c r="P833" t="s">
        <v>575</v>
      </c>
      <c r="T833">
        <v>17.98929</v>
      </c>
    </row>
    <row r="834" spans="1:20">
      <c r="A834">
        <v>520</v>
      </c>
      <c r="B834" t="s">
        <v>653</v>
      </c>
      <c r="C834" t="s">
        <v>15</v>
      </c>
      <c r="D834" t="s">
        <v>223</v>
      </c>
      <c r="E834" t="s">
        <v>17</v>
      </c>
      <c r="F834" t="s">
        <v>224</v>
      </c>
      <c r="G834" t="s">
        <v>225</v>
      </c>
      <c r="H834" t="s">
        <v>226</v>
      </c>
      <c r="I834" t="s">
        <v>227</v>
      </c>
      <c r="K834" t="s">
        <v>23</v>
      </c>
      <c r="L834" t="s">
        <v>24</v>
      </c>
      <c r="M834" s="2">
        <v>23.586504032262049</v>
      </c>
      <c r="N834">
        <v>4</v>
      </c>
      <c r="O834" t="s">
        <v>25</v>
      </c>
      <c r="P834" t="s">
        <v>516</v>
      </c>
      <c r="T834">
        <v>23.586538999999998</v>
      </c>
    </row>
    <row r="835" spans="1:20">
      <c r="A835">
        <v>521</v>
      </c>
      <c r="B835" t="s">
        <v>654</v>
      </c>
      <c r="C835" t="s">
        <v>15</v>
      </c>
      <c r="D835" t="s">
        <v>223</v>
      </c>
      <c r="E835" t="s">
        <v>17</v>
      </c>
      <c r="F835" t="s">
        <v>224</v>
      </c>
      <c r="G835" t="s">
        <v>225</v>
      </c>
      <c r="H835" t="s">
        <v>226</v>
      </c>
      <c r="I835" t="s">
        <v>227</v>
      </c>
      <c r="K835" t="s">
        <v>23</v>
      </c>
      <c r="L835" t="s">
        <v>24</v>
      </c>
      <c r="M835" s="2">
        <v>1.9942993634571</v>
      </c>
      <c r="N835">
        <v>4</v>
      </c>
      <c r="O835" t="s">
        <v>25</v>
      </c>
      <c r="P835" t="s">
        <v>516</v>
      </c>
      <c r="T835">
        <v>1.9943029999999999</v>
      </c>
    </row>
    <row r="836" spans="1:20">
      <c r="A836">
        <v>522</v>
      </c>
      <c r="B836" t="s">
        <v>655</v>
      </c>
      <c r="C836" t="s">
        <v>15</v>
      </c>
      <c r="D836" t="s">
        <v>223</v>
      </c>
      <c r="E836" t="s">
        <v>17</v>
      </c>
      <c r="F836" t="s">
        <v>224</v>
      </c>
      <c r="G836" t="s">
        <v>225</v>
      </c>
      <c r="H836" t="s">
        <v>226</v>
      </c>
      <c r="I836" t="s">
        <v>227</v>
      </c>
      <c r="K836" t="s">
        <v>23</v>
      </c>
      <c r="L836" t="s">
        <v>24</v>
      </c>
      <c r="M836" s="2">
        <v>0.19027892835432902</v>
      </c>
      <c r="N836">
        <v>4</v>
      </c>
      <c r="O836" t="s">
        <v>25</v>
      </c>
      <c r="P836" t="s">
        <v>614</v>
      </c>
      <c r="T836">
        <v>0.190279</v>
      </c>
    </row>
    <row r="837" spans="1:20">
      <c r="A837">
        <v>524</v>
      </c>
      <c r="B837" t="s">
        <v>656</v>
      </c>
      <c r="C837" t="s">
        <v>15</v>
      </c>
      <c r="D837" t="s">
        <v>223</v>
      </c>
      <c r="E837" t="s">
        <v>17</v>
      </c>
      <c r="F837" t="s">
        <v>224</v>
      </c>
      <c r="G837" t="s">
        <v>225</v>
      </c>
      <c r="H837" t="s">
        <v>226</v>
      </c>
      <c r="I837" t="s">
        <v>227</v>
      </c>
      <c r="K837" t="s">
        <v>23</v>
      </c>
      <c r="L837" t="s">
        <v>24</v>
      </c>
      <c r="M837" s="2">
        <v>0.49925369348087156</v>
      </c>
      <c r="N837">
        <v>4</v>
      </c>
      <c r="O837" t="s">
        <v>25</v>
      </c>
      <c r="P837" t="s">
        <v>595</v>
      </c>
      <c r="T837">
        <v>0.499255</v>
      </c>
    </row>
    <row r="838" spans="1:20">
      <c r="A838">
        <v>525</v>
      </c>
      <c r="B838" t="s">
        <v>657</v>
      </c>
      <c r="C838" t="s">
        <v>15</v>
      </c>
      <c r="D838" t="s">
        <v>223</v>
      </c>
      <c r="E838" t="s">
        <v>17</v>
      </c>
      <c r="F838" t="s">
        <v>224</v>
      </c>
      <c r="G838" t="s">
        <v>225</v>
      </c>
      <c r="H838" t="s">
        <v>226</v>
      </c>
      <c r="I838" t="s">
        <v>227</v>
      </c>
      <c r="K838" t="s">
        <v>23</v>
      </c>
      <c r="L838" t="s">
        <v>24</v>
      </c>
      <c r="M838" s="2">
        <v>11.761915470265835</v>
      </c>
      <c r="N838">
        <v>4</v>
      </c>
      <c r="O838" t="s">
        <v>25</v>
      </c>
      <c r="P838" t="s">
        <v>595</v>
      </c>
      <c r="T838">
        <v>11.761936</v>
      </c>
    </row>
    <row r="839" spans="1:20">
      <c r="A839">
        <v>526</v>
      </c>
      <c r="B839" t="s">
        <v>658</v>
      </c>
      <c r="C839" t="s">
        <v>15</v>
      </c>
      <c r="D839" t="s">
        <v>223</v>
      </c>
      <c r="E839" t="s">
        <v>17</v>
      </c>
      <c r="F839" t="s">
        <v>224</v>
      </c>
      <c r="G839" t="s">
        <v>225</v>
      </c>
      <c r="H839" t="s">
        <v>226</v>
      </c>
      <c r="I839" t="s">
        <v>227</v>
      </c>
      <c r="K839" t="s">
        <v>23</v>
      </c>
      <c r="L839" t="s">
        <v>24</v>
      </c>
      <c r="M839" s="2">
        <v>17.182402404086133</v>
      </c>
      <c r="N839">
        <v>4</v>
      </c>
      <c r="O839" t="s">
        <v>25</v>
      </c>
      <c r="P839" t="s">
        <v>595</v>
      </c>
      <c r="T839">
        <v>17.183046000000001</v>
      </c>
    </row>
    <row r="840" spans="1:20">
      <c r="A840">
        <v>527</v>
      </c>
      <c r="B840" t="s">
        <v>659</v>
      </c>
      <c r="C840" t="s">
        <v>15</v>
      </c>
      <c r="D840" t="s">
        <v>223</v>
      </c>
      <c r="E840" t="s">
        <v>17</v>
      </c>
      <c r="F840" t="s">
        <v>224</v>
      </c>
      <c r="G840" t="s">
        <v>225</v>
      </c>
      <c r="H840" t="s">
        <v>226</v>
      </c>
      <c r="I840" t="s">
        <v>227</v>
      </c>
      <c r="K840" t="s">
        <v>23</v>
      </c>
      <c r="L840" t="s">
        <v>24</v>
      </c>
      <c r="M840" s="2">
        <v>2.487915843641737</v>
      </c>
      <c r="N840">
        <v>4</v>
      </c>
      <c r="O840" t="s">
        <v>25</v>
      </c>
      <c r="P840" t="s">
        <v>614</v>
      </c>
      <c r="T840">
        <v>2.412944</v>
      </c>
    </row>
    <row r="841" spans="1:20">
      <c r="A841">
        <v>528</v>
      </c>
      <c r="B841" t="s">
        <v>660</v>
      </c>
      <c r="C841" t="s">
        <v>15</v>
      </c>
      <c r="D841" t="s">
        <v>223</v>
      </c>
      <c r="E841" t="s">
        <v>17</v>
      </c>
      <c r="F841" t="s">
        <v>224</v>
      </c>
      <c r="G841" t="s">
        <v>225</v>
      </c>
      <c r="H841" t="s">
        <v>226</v>
      </c>
      <c r="I841" t="s">
        <v>227</v>
      </c>
      <c r="K841" t="s">
        <v>23</v>
      </c>
      <c r="L841" t="s">
        <v>24</v>
      </c>
      <c r="M841" s="2">
        <v>0.33763598617199508</v>
      </c>
      <c r="N841">
        <v>4</v>
      </c>
      <c r="O841" t="s">
        <v>25</v>
      </c>
      <c r="P841" t="s">
        <v>614</v>
      </c>
      <c r="T841">
        <v>0.33763700000000002</v>
      </c>
    </row>
    <row r="842" spans="1:20">
      <c r="A842">
        <v>529</v>
      </c>
      <c r="B842" t="s">
        <v>661</v>
      </c>
      <c r="C842" t="s">
        <v>15</v>
      </c>
      <c r="D842" t="s">
        <v>223</v>
      </c>
      <c r="E842" t="s">
        <v>17</v>
      </c>
      <c r="F842" t="s">
        <v>224</v>
      </c>
      <c r="G842" t="s">
        <v>225</v>
      </c>
      <c r="H842" t="s">
        <v>226</v>
      </c>
      <c r="I842" t="s">
        <v>227</v>
      </c>
      <c r="K842" t="s">
        <v>23</v>
      </c>
      <c r="L842" t="s">
        <v>24</v>
      </c>
      <c r="M842" s="2">
        <v>9.6862423019328556</v>
      </c>
      <c r="N842">
        <v>4</v>
      </c>
      <c r="O842" t="s">
        <v>25</v>
      </c>
      <c r="P842" t="s">
        <v>595</v>
      </c>
      <c r="T842">
        <v>9.6862530000000007</v>
      </c>
    </row>
    <row r="843" spans="1:20">
      <c r="A843">
        <v>530</v>
      </c>
      <c r="B843" t="s">
        <v>662</v>
      </c>
      <c r="C843" t="s">
        <v>15</v>
      </c>
      <c r="D843" t="s">
        <v>223</v>
      </c>
      <c r="E843" t="s">
        <v>17</v>
      </c>
      <c r="F843" t="s">
        <v>224</v>
      </c>
      <c r="G843" t="s">
        <v>225</v>
      </c>
      <c r="H843" t="s">
        <v>226</v>
      </c>
      <c r="I843" t="s">
        <v>227</v>
      </c>
      <c r="K843" t="s">
        <v>23</v>
      </c>
      <c r="L843" t="s">
        <v>24</v>
      </c>
      <c r="M843" s="2">
        <v>3.4139412561838065</v>
      </c>
      <c r="N843">
        <v>4</v>
      </c>
      <c r="O843" t="s">
        <v>25</v>
      </c>
      <c r="P843" t="s">
        <v>595</v>
      </c>
      <c r="T843">
        <v>3.413948</v>
      </c>
    </row>
    <row r="844" spans="1:20">
      <c r="A844">
        <v>531</v>
      </c>
      <c r="B844" t="s">
        <v>663</v>
      </c>
      <c r="C844" t="s">
        <v>15</v>
      </c>
      <c r="D844" t="s">
        <v>223</v>
      </c>
      <c r="E844" t="s">
        <v>17</v>
      </c>
      <c r="F844" t="s">
        <v>224</v>
      </c>
      <c r="G844" t="s">
        <v>225</v>
      </c>
      <c r="H844" t="s">
        <v>226</v>
      </c>
      <c r="I844" t="s">
        <v>227</v>
      </c>
      <c r="K844" t="s">
        <v>23</v>
      </c>
      <c r="L844" t="s">
        <v>24</v>
      </c>
      <c r="M844" s="2">
        <v>0.59922422569597167</v>
      </c>
      <c r="N844">
        <v>4</v>
      </c>
      <c r="O844" t="s">
        <v>25</v>
      </c>
      <c r="P844" t="s">
        <v>516</v>
      </c>
      <c r="T844">
        <v>0.59922500000000001</v>
      </c>
    </row>
    <row r="845" spans="1:20">
      <c r="A845">
        <v>533</v>
      </c>
      <c r="B845" t="s">
        <v>664</v>
      </c>
      <c r="C845" t="s">
        <v>15</v>
      </c>
      <c r="D845" t="s">
        <v>223</v>
      </c>
      <c r="E845" t="s">
        <v>17</v>
      </c>
      <c r="F845" t="s">
        <v>224</v>
      </c>
      <c r="G845" t="s">
        <v>225</v>
      </c>
      <c r="H845" t="s">
        <v>226</v>
      </c>
      <c r="I845" t="s">
        <v>227</v>
      </c>
      <c r="K845" t="s">
        <v>23</v>
      </c>
      <c r="L845" t="s">
        <v>24</v>
      </c>
      <c r="M845" s="2">
        <v>2.6742892378288352</v>
      </c>
      <c r="N845">
        <v>4</v>
      </c>
      <c r="O845" t="s">
        <v>25</v>
      </c>
      <c r="P845" t="s">
        <v>665</v>
      </c>
      <c r="T845">
        <v>2.6742919999999999</v>
      </c>
    </row>
    <row r="846" spans="1:20">
      <c r="A846">
        <v>535</v>
      </c>
      <c r="B846" t="s">
        <v>666</v>
      </c>
      <c r="C846" t="s">
        <v>15</v>
      </c>
      <c r="D846" t="s">
        <v>223</v>
      </c>
      <c r="E846" t="s">
        <v>17</v>
      </c>
      <c r="F846" t="s">
        <v>224</v>
      </c>
      <c r="G846" t="s">
        <v>225</v>
      </c>
      <c r="H846" t="s">
        <v>226</v>
      </c>
      <c r="I846" t="s">
        <v>227</v>
      </c>
      <c r="K846" t="s">
        <v>23</v>
      </c>
      <c r="L846" t="s">
        <v>24</v>
      </c>
      <c r="M846" s="2">
        <v>0.22985260967762661</v>
      </c>
      <c r="N846">
        <v>4</v>
      </c>
      <c r="O846" t="s">
        <v>25</v>
      </c>
      <c r="P846" t="s">
        <v>595</v>
      </c>
      <c r="T846">
        <v>0.22797000000000001</v>
      </c>
    </row>
    <row r="847" spans="1:20">
      <c r="A847">
        <v>539</v>
      </c>
      <c r="B847" t="s">
        <v>668</v>
      </c>
      <c r="C847" t="s">
        <v>15</v>
      </c>
      <c r="D847" t="s">
        <v>223</v>
      </c>
      <c r="E847" t="s">
        <v>17</v>
      </c>
      <c r="F847" t="s">
        <v>224</v>
      </c>
      <c r="G847" t="s">
        <v>225</v>
      </c>
      <c r="H847" t="s">
        <v>226</v>
      </c>
      <c r="I847" t="s">
        <v>227</v>
      </c>
      <c r="K847" t="s">
        <v>23</v>
      </c>
      <c r="L847" t="s">
        <v>24</v>
      </c>
      <c r="M847" s="2">
        <v>3.6440599435117593</v>
      </c>
      <c r="N847">
        <v>4</v>
      </c>
      <c r="O847" t="s">
        <v>25</v>
      </c>
      <c r="P847" t="s">
        <v>669</v>
      </c>
      <c r="T847">
        <v>3.6440649999999999</v>
      </c>
    </row>
    <row r="848" spans="1:20">
      <c r="A848">
        <v>541</v>
      </c>
      <c r="B848" t="s">
        <v>670</v>
      </c>
      <c r="C848" t="s">
        <v>15</v>
      </c>
      <c r="D848" t="s">
        <v>223</v>
      </c>
      <c r="E848" t="s">
        <v>17</v>
      </c>
      <c r="F848" t="s">
        <v>224</v>
      </c>
      <c r="G848" t="s">
        <v>225</v>
      </c>
      <c r="H848" t="s">
        <v>226</v>
      </c>
      <c r="I848" t="s">
        <v>227</v>
      </c>
      <c r="K848" t="s">
        <v>23</v>
      </c>
      <c r="L848" t="s">
        <v>24</v>
      </c>
      <c r="M848" s="2">
        <v>0.65446373855285334</v>
      </c>
      <c r="N848">
        <v>4</v>
      </c>
      <c r="O848" t="s">
        <v>25</v>
      </c>
      <c r="P848" t="s">
        <v>516</v>
      </c>
      <c r="T848">
        <v>0.65446400000000005</v>
      </c>
    </row>
    <row r="849" spans="1:20">
      <c r="A849">
        <v>542</v>
      </c>
      <c r="B849" t="s">
        <v>671</v>
      </c>
      <c r="C849" t="s">
        <v>15</v>
      </c>
      <c r="D849" t="s">
        <v>223</v>
      </c>
      <c r="E849" t="s">
        <v>17</v>
      </c>
      <c r="F849" t="s">
        <v>224</v>
      </c>
      <c r="G849" t="s">
        <v>225</v>
      </c>
      <c r="H849" t="s">
        <v>226</v>
      </c>
      <c r="I849" t="s">
        <v>227</v>
      </c>
      <c r="K849" t="s">
        <v>23</v>
      </c>
      <c r="L849" t="s">
        <v>24</v>
      </c>
      <c r="M849" s="2">
        <v>3.5529552158957807</v>
      </c>
      <c r="N849">
        <v>4</v>
      </c>
      <c r="O849" t="s">
        <v>25</v>
      </c>
      <c r="P849" t="s">
        <v>516</v>
      </c>
      <c r="T849">
        <v>3.5529639999999998</v>
      </c>
    </row>
    <row r="850" spans="1:20">
      <c r="A850">
        <v>543</v>
      </c>
      <c r="B850" t="s">
        <v>672</v>
      </c>
      <c r="C850" t="s">
        <v>15</v>
      </c>
      <c r="D850" t="s">
        <v>223</v>
      </c>
      <c r="E850" t="s">
        <v>17</v>
      </c>
      <c r="F850" t="s">
        <v>224</v>
      </c>
      <c r="G850" t="s">
        <v>225</v>
      </c>
      <c r="H850" t="s">
        <v>226</v>
      </c>
      <c r="I850" t="s">
        <v>227</v>
      </c>
      <c r="K850" t="s">
        <v>23</v>
      </c>
      <c r="L850" t="s">
        <v>24</v>
      </c>
      <c r="M850" s="2">
        <v>3.7860565085028886</v>
      </c>
      <c r="N850">
        <v>4</v>
      </c>
      <c r="O850" t="s">
        <v>25</v>
      </c>
      <c r="P850" t="s">
        <v>595</v>
      </c>
      <c r="T850">
        <v>3.7860649999999998</v>
      </c>
    </row>
    <row r="851" spans="1:20">
      <c r="A851">
        <v>545</v>
      </c>
      <c r="B851" t="s">
        <v>674</v>
      </c>
      <c r="C851" t="s">
        <v>15</v>
      </c>
      <c r="D851" t="s">
        <v>223</v>
      </c>
      <c r="E851" t="s">
        <v>17</v>
      </c>
      <c r="F851" t="s">
        <v>224</v>
      </c>
      <c r="G851" t="s">
        <v>225</v>
      </c>
      <c r="H851" t="s">
        <v>226</v>
      </c>
      <c r="I851" t="s">
        <v>227</v>
      </c>
      <c r="K851" t="s">
        <v>23</v>
      </c>
      <c r="L851" t="s">
        <v>24</v>
      </c>
      <c r="M851" s="2">
        <v>10.709578197664362</v>
      </c>
      <c r="N851">
        <v>4</v>
      </c>
      <c r="O851" t="s">
        <v>25</v>
      </c>
      <c r="P851" t="s">
        <v>595</v>
      </c>
      <c r="T851">
        <v>10.709600999999999</v>
      </c>
    </row>
    <row r="852" spans="1:20">
      <c r="A852">
        <v>553</v>
      </c>
      <c r="B852" t="s">
        <v>676</v>
      </c>
      <c r="C852" t="s">
        <v>15</v>
      </c>
      <c r="D852" t="s">
        <v>223</v>
      </c>
      <c r="E852" t="s">
        <v>17</v>
      </c>
      <c r="F852" t="s">
        <v>224</v>
      </c>
      <c r="G852" t="s">
        <v>225</v>
      </c>
      <c r="H852" t="s">
        <v>226</v>
      </c>
      <c r="I852" t="s">
        <v>227</v>
      </c>
      <c r="K852" t="s">
        <v>23</v>
      </c>
      <c r="L852" t="s">
        <v>24</v>
      </c>
      <c r="M852" s="2">
        <v>10.681800431939823</v>
      </c>
      <c r="N852">
        <v>4</v>
      </c>
      <c r="O852" t="s">
        <v>25</v>
      </c>
      <c r="P852" t="s">
        <v>677</v>
      </c>
      <c r="T852">
        <v>10.681817000000001</v>
      </c>
    </row>
    <row r="853" spans="1:20">
      <c r="A853">
        <v>555</v>
      </c>
      <c r="B853" t="s">
        <v>678</v>
      </c>
      <c r="C853" t="s">
        <v>15</v>
      </c>
      <c r="D853" t="s">
        <v>223</v>
      </c>
      <c r="E853" t="s">
        <v>17</v>
      </c>
      <c r="F853" t="s">
        <v>224</v>
      </c>
      <c r="G853" t="s">
        <v>225</v>
      </c>
      <c r="H853" t="s">
        <v>226</v>
      </c>
      <c r="I853" t="s">
        <v>227</v>
      </c>
      <c r="K853" t="s">
        <v>23</v>
      </c>
      <c r="L853" t="s">
        <v>24</v>
      </c>
      <c r="M853" s="2">
        <v>7.2572865898499082</v>
      </c>
      <c r="N853">
        <v>4</v>
      </c>
      <c r="O853" t="s">
        <v>25</v>
      </c>
      <c r="P853" t="s">
        <v>679</v>
      </c>
      <c r="T853">
        <v>7.2572900000000002</v>
      </c>
    </row>
    <row r="854" spans="1:20">
      <c r="A854">
        <v>556</v>
      </c>
      <c r="B854" t="s">
        <v>680</v>
      </c>
      <c r="C854" t="s">
        <v>15</v>
      </c>
      <c r="D854" t="s">
        <v>223</v>
      </c>
      <c r="E854" t="s">
        <v>17</v>
      </c>
      <c r="F854" t="s">
        <v>224</v>
      </c>
      <c r="G854" t="s">
        <v>225</v>
      </c>
      <c r="H854" t="s">
        <v>226</v>
      </c>
      <c r="I854" t="s">
        <v>227</v>
      </c>
      <c r="K854" t="s">
        <v>23</v>
      </c>
      <c r="L854" t="s">
        <v>24</v>
      </c>
      <c r="M854" s="2">
        <v>5.448550145792046</v>
      </c>
      <c r="N854">
        <v>4</v>
      </c>
      <c r="O854" t="s">
        <v>25</v>
      </c>
      <c r="P854" t="s">
        <v>681</v>
      </c>
      <c r="T854">
        <v>5.4485530000000004</v>
      </c>
    </row>
    <row r="855" spans="1:20">
      <c r="A855">
        <v>557</v>
      </c>
      <c r="B855" t="s">
        <v>682</v>
      </c>
      <c r="C855" t="s">
        <v>15</v>
      </c>
      <c r="D855" t="s">
        <v>223</v>
      </c>
      <c r="E855" t="s">
        <v>17</v>
      </c>
      <c r="F855" t="s">
        <v>224</v>
      </c>
      <c r="G855" t="s">
        <v>225</v>
      </c>
      <c r="H855" t="s">
        <v>226</v>
      </c>
      <c r="I855" t="s">
        <v>227</v>
      </c>
      <c r="K855" t="s">
        <v>23</v>
      </c>
      <c r="L855" t="s">
        <v>24</v>
      </c>
      <c r="M855" s="2">
        <v>7.20203694172766</v>
      </c>
      <c r="N855">
        <v>4</v>
      </c>
      <c r="O855" t="s">
        <v>25</v>
      </c>
      <c r="P855" t="s">
        <v>595</v>
      </c>
      <c r="T855">
        <v>7.2020330000000001</v>
      </c>
    </row>
    <row r="856" spans="1:20">
      <c r="A856">
        <v>562</v>
      </c>
      <c r="B856" t="s">
        <v>683</v>
      </c>
      <c r="C856" t="s">
        <v>15</v>
      </c>
      <c r="D856" t="s">
        <v>223</v>
      </c>
      <c r="E856" t="s">
        <v>17</v>
      </c>
      <c r="F856" t="s">
        <v>224</v>
      </c>
      <c r="G856" t="s">
        <v>225</v>
      </c>
      <c r="H856" t="s">
        <v>226</v>
      </c>
      <c r="I856" t="s">
        <v>227</v>
      </c>
      <c r="K856" t="s">
        <v>23</v>
      </c>
      <c r="L856" t="s">
        <v>24</v>
      </c>
      <c r="M856" s="2">
        <v>0.93886868362137554</v>
      </c>
      <c r="N856">
        <v>4</v>
      </c>
      <c r="O856" t="s">
        <v>25</v>
      </c>
      <c r="P856" t="s">
        <v>681</v>
      </c>
      <c r="T856">
        <v>0.93886999999999998</v>
      </c>
    </row>
    <row r="857" spans="1:20">
      <c r="A857">
        <v>563</v>
      </c>
      <c r="B857" t="s">
        <v>684</v>
      </c>
      <c r="C857" t="s">
        <v>15</v>
      </c>
      <c r="D857" t="s">
        <v>223</v>
      </c>
      <c r="E857" t="s">
        <v>17</v>
      </c>
      <c r="F857" t="s">
        <v>224</v>
      </c>
      <c r="G857" t="s">
        <v>225</v>
      </c>
      <c r="H857" t="s">
        <v>226</v>
      </c>
      <c r="I857" t="s">
        <v>227</v>
      </c>
      <c r="K857" t="s">
        <v>23</v>
      </c>
      <c r="L857" t="s">
        <v>24</v>
      </c>
      <c r="M857" s="2">
        <v>5.184113884592005</v>
      </c>
      <c r="N857">
        <v>4</v>
      </c>
      <c r="O857" t="s">
        <v>25</v>
      </c>
      <c r="P857" t="s">
        <v>64</v>
      </c>
      <c r="T857">
        <v>5.1841169999999996</v>
      </c>
    </row>
    <row r="858" spans="1:20">
      <c r="A858">
        <v>564</v>
      </c>
      <c r="B858" t="s">
        <v>685</v>
      </c>
      <c r="C858" t="s">
        <v>15</v>
      </c>
      <c r="D858" t="s">
        <v>223</v>
      </c>
      <c r="E858" t="s">
        <v>17</v>
      </c>
      <c r="F858" t="s">
        <v>224</v>
      </c>
      <c r="G858" t="s">
        <v>225</v>
      </c>
      <c r="H858" t="s">
        <v>226</v>
      </c>
      <c r="I858" t="s">
        <v>227</v>
      </c>
      <c r="K858" t="s">
        <v>23</v>
      </c>
      <c r="L858" t="s">
        <v>24</v>
      </c>
      <c r="M858" s="2">
        <v>13.334353586978546</v>
      </c>
      <c r="N858">
        <v>4</v>
      </c>
      <c r="O858" t="s">
        <v>25</v>
      </c>
      <c r="P858" t="s">
        <v>595</v>
      </c>
      <c r="T858">
        <v>13.334372999999999</v>
      </c>
    </row>
    <row r="859" spans="1:20">
      <c r="A859">
        <v>567</v>
      </c>
      <c r="B859" t="s">
        <v>686</v>
      </c>
      <c r="C859" t="s">
        <v>15</v>
      </c>
      <c r="D859" t="s">
        <v>223</v>
      </c>
      <c r="E859" t="s">
        <v>17</v>
      </c>
      <c r="F859" t="s">
        <v>224</v>
      </c>
      <c r="G859" t="s">
        <v>225</v>
      </c>
      <c r="H859" t="s">
        <v>226</v>
      </c>
      <c r="I859" t="s">
        <v>227</v>
      </c>
      <c r="K859" t="s">
        <v>23</v>
      </c>
      <c r="L859" t="s">
        <v>24</v>
      </c>
      <c r="M859" s="2">
        <v>10.747113349115116</v>
      </c>
      <c r="N859">
        <v>4</v>
      </c>
      <c r="O859" t="s">
        <v>25</v>
      </c>
      <c r="P859" t="s">
        <v>687</v>
      </c>
      <c r="T859">
        <v>10.747123</v>
      </c>
    </row>
    <row r="860" spans="1:20">
      <c r="A860">
        <v>569</v>
      </c>
      <c r="B860" t="s">
        <v>688</v>
      </c>
      <c r="C860" t="s">
        <v>15</v>
      </c>
      <c r="D860" t="s">
        <v>223</v>
      </c>
      <c r="E860" t="s">
        <v>17</v>
      </c>
      <c r="F860" t="s">
        <v>224</v>
      </c>
      <c r="G860" t="s">
        <v>225</v>
      </c>
      <c r="H860" t="s">
        <v>226</v>
      </c>
      <c r="I860" t="s">
        <v>227</v>
      </c>
      <c r="K860" t="s">
        <v>23</v>
      </c>
      <c r="L860" t="s">
        <v>24</v>
      </c>
      <c r="M860" s="2">
        <v>7.160697323603979</v>
      </c>
      <c r="N860">
        <v>4</v>
      </c>
      <c r="O860" t="s">
        <v>25</v>
      </c>
      <c r="P860" t="s">
        <v>679</v>
      </c>
      <c r="T860">
        <v>7.1606839999999998</v>
      </c>
    </row>
    <row r="861" spans="1:20">
      <c r="A861">
        <v>571</v>
      </c>
      <c r="B861" t="s">
        <v>690</v>
      </c>
      <c r="C861" t="s">
        <v>15</v>
      </c>
      <c r="D861" t="s">
        <v>223</v>
      </c>
      <c r="E861" t="s">
        <v>17</v>
      </c>
      <c r="F861" t="s">
        <v>224</v>
      </c>
      <c r="G861" t="s">
        <v>225</v>
      </c>
      <c r="H861" t="s">
        <v>226</v>
      </c>
      <c r="I861" t="s">
        <v>227</v>
      </c>
      <c r="K861" t="s">
        <v>23</v>
      </c>
      <c r="L861" t="s">
        <v>24</v>
      </c>
      <c r="M861" s="2">
        <v>6.6026669405415559</v>
      </c>
      <c r="N861">
        <v>4</v>
      </c>
      <c r="O861" t="s">
        <v>25</v>
      </c>
      <c r="P861" t="s">
        <v>691</v>
      </c>
      <c r="T861">
        <v>6.5180309999999997</v>
      </c>
    </row>
    <row r="862" spans="1:20">
      <c r="A862">
        <v>577</v>
      </c>
      <c r="B862" t="s">
        <v>693</v>
      </c>
      <c r="C862" t="s">
        <v>15</v>
      </c>
      <c r="D862" t="s">
        <v>223</v>
      </c>
      <c r="E862" t="s">
        <v>17</v>
      </c>
      <c r="F862" t="s">
        <v>224</v>
      </c>
      <c r="G862" t="s">
        <v>225</v>
      </c>
      <c r="H862" t="s">
        <v>226</v>
      </c>
      <c r="I862" t="s">
        <v>227</v>
      </c>
      <c r="K862" t="s">
        <v>23</v>
      </c>
      <c r="L862" t="s">
        <v>24</v>
      </c>
      <c r="M862" s="2">
        <v>0.25503449365681047</v>
      </c>
      <c r="N862">
        <v>4</v>
      </c>
      <c r="O862" t="s">
        <v>25</v>
      </c>
      <c r="P862" t="s">
        <v>691</v>
      </c>
      <c r="T862">
        <v>0.25503399999999998</v>
      </c>
    </row>
    <row r="863" spans="1:20">
      <c r="A863">
        <v>578</v>
      </c>
      <c r="B863" t="s">
        <v>694</v>
      </c>
      <c r="C863" t="s">
        <v>15</v>
      </c>
      <c r="D863" t="s">
        <v>223</v>
      </c>
      <c r="E863" t="s">
        <v>17</v>
      </c>
      <c r="F863" t="s">
        <v>224</v>
      </c>
      <c r="G863" t="s">
        <v>225</v>
      </c>
      <c r="H863" t="s">
        <v>226</v>
      </c>
      <c r="I863" t="s">
        <v>227</v>
      </c>
      <c r="K863" t="s">
        <v>23</v>
      </c>
      <c r="L863" t="s">
        <v>24</v>
      </c>
      <c r="M863" s="2">
        <v>7.3381849095347995</v>
      </c>
      <c r="N863">
        <v>4</v>
      </c>
      <c r="O863" t="s">
        <v>25</v>
      </c>
      <c r="P863" t="s">
        <v>64</v>
      </c>
      <c r="T863">
        <v>7.3381869999999996</v>
      </c>
    </row>
    <row r="864" spans="1:20">
      <c r="A864">
        <v>579</v>
      </c>
      <c r="B864" t="s">
        <v>695</v>
      </c>
      <c r="C864" t="s">
        <v>15</v>
      </c>
      <c r="D864" t="s">
        <v>223</v>
      </c>
      <c r="E864" t="s">
        <v>17</v>
      </c>
      <c r="F864" t="s">
        <v>224</v>
      </c>
      <c r="G864" t="s">
        <v>225</v>
      </c>
      <c r="H864" t="s">
        <v>226</v>
      </c>
      <c r="I864" t="s">
        <v>227</v>
      </c>
      <c r="K864" t="s">
        <v>23</v>
      </c>
      <c r="L864" t="s">
        <v>24</v>
      </c>
      <c r="M864" s="2">
        <v>10.676746826181285</v>
      </c>
      <c r="N864">
        <v>4</v>
      </c>
      <c r="O864" t="s">
        <v>25</v>
      </c>
      <c r="P864" t="s">
        <v>64</v>
      </c>
      <c r="T864">
        <v>10.676758</v>
      </c>
    </row>
    <row r="865" spans="1:20">
      <c r="A865">
        <v>580</v>
      </c>
      <c r="B865" t="s">
        <v>696</v>
      </c>
      <c r="C865" t="s">
        <v>15</v>
      </c>
      <c r="D865" t="s">
        <v>223</v>
      </c>
      <c r="E865" t="s">
        <v>17</v>
      </c>
      <c r="F865" t="s">
        <v>224</v>
      </c>
      <c r="G865" t="s">
        <v>225</v>
      </c>
      <c r="H865" t="s">
        <v>226</v>
      </c>
      <c r="I865" t="s">
        <v>227</v>
      </c>
      <c r="K865" t="s">
        <v>23</v>
      </c>
      <c r="L865" t="s">
        <v>24</v>
      </c>
      <c r="M865" s="2">
        <v>22.636581566449049</v>
      </c>
      <c r="N865">
        <v>4</v>
      </c>
      <c r="O865" t="s">
        <v>25</v>
      </c>
      <c r="P865" t="s">
        <v>614</v>
      </c>
      <c r="T865">
        <v>22.636592</v>
      </c>
    </row>
    <row r="866" spans="1:20">
      <c r="A866">
        <v>581</v>
      </c>
      <c r="B866" t="s">
        <v>697</v>
      </c>
      <c r="C866" t="s">
        <v>15</v>
      </c>
      <c r="D866" t="s">
        <v>223</v>
      </c>
      <c r="E866" t="s">
        <v>17</v>
      </c>
      <c r="F866" t="s">
        <v>224</v>
      </c>
      <c r="G866" t="s">
        <v>225</v>
      </c>
      <c r="H866" t="s">
        <v>226</v>
      </c>
      <c r="I866" t="s">
        <v>227</v>
      </c>
      <c r="K866" t="s">
        <v>23</v>
      </c>
      <c r="L866" t="s">
        <v>24</v>
      </c>
      <c r="M866" s="2">
        <v>0.26780234824036414</v>
      </c>
      <c r="N866">
        <v>4</v>
      </c>
      <c r="O866" t="s">
        <v>25</v>
      </c>
      <c r="P866" t="s">
        <v>698</v>
      </c>
      <c r="T866">
        <v>0.26780300000000001</v>
      </c>
    </row>
    <row r="867" spans="1:20">
      <c r="A867">
        <v>582</v>
      </c>
      <c r="B867" t="s">
        <v>699</v>
      </c>
      <c r="C867" t="s">
        <v>15</v>
      </c>
      <c r="D867" t="s">
        <v>223</v>
      </c>
      <c r="E867" t="s">
        <v>17</v>
      </c>
      <c r="F867" t="s">
        <v>224</v>
      </c>
      <c r="G867" t="s">
        <v>225</v>
      </c>
      <c r="H867" t="s">
        <v>226</v>
      </c>
      <c r="I867" t="s">
        <v>227</v>
      </c>
      <c r="K867" t="s">
        <v>23</v>
      </c>
      <c r="L867" t="s">
        <v>24</v>
      </c>
      <c r="M867" s="2">
        <v>5.8571973579515969E-2</v>
      </c>
      <c r="N867">
        <v>4</v>
      </c>
      <c r="O867" t="s">
        <v>25</v>
      </c>
      <c r="P867" t="s">
        <v>266</v>
      </c>
      <c r="T867">
        <v>5.8571999999999999E-2</v>
      </c>
    </row>
    <row r="868" spans="1:20">
      <c r="A868">
        <v>583</v>
      </c>
      <c r="B868" t="s">
        <v>700</v>
      </c>
      <c r="C868" t="s">
        <v>15</v>
      </c>
      <c r="D868" t="s">
        <v>223</v>
      </c>
      <c r="E868" t="s">
        <v>17</v>
      </c>
      <c r="F868" t="s">
        <v>224</v>
      </c>
      <c r="G868" t="s">
        <v>225</v>
      </c>
      <c r="H868" t="s">
        <v>226</v>
      </c>
      <c r="I868" t="s">
        <v>227</v>
      </c>
      <c r="K868" t="s">
        <v>23</v>
      </c>
      <c r="L868" t="s">
        <v>24</v>
      </c>
      <c r="M868" s="2">
        <v>12.763155050335321</v>
      </c>
      <c r="N868">
        <v>4</v>
      </c>
      <c r="O868" t="s">
        <v>25</v>
      </c>
      <c r="P868" t="s">
        <v>701</v>
      </c>
      <c r="T868">
        <v>12.763159</v>
      </c>
    </row>
    <row r="869" spans="1:20">
      <c r="A869">
        <v>584</v>
      </c>
      <c r="B869" t="s">
        <v>702</v>
      </c>
      <c r="C869" t="s">
        <v>15</v>
      </c>
      <c r="D869" t="s">
        <v>223</v>
      </c>
      <c r="E869" t="s">
        <v>17</v>
      </c>
      <c r="F869" t="s">
        <v>224</v>
      </c>
      <c r="G869" t="s">
        <v>225</v>
      </c>
      <c r="H869" t="s">
        <v>226</v>
      </c>
      <c r="I869" t="s">
        <v>227</v>
      </c>
      <c r="K869" t="s">
        <v>23</v>
      </c>
      <c r="L869" t="s">
        <v>24</v>
      </c>
      <c r="M869" s="2">
        <v>9.1631752519237136E-2</v>
      </c>
      <c r="N869">
        <v>4</v>
      </c>
      <c r="O869" t="s">
        <v>25</v>
      </c>
      <c r="P869" t="s">
        <v>698</v>
      </c>
      <c r="T869">
        <v>9.1632000000000005E-2</v>
      </c>
    </row>
    <row r="870" spans="1:20">
      <c r="A870">
        <v>595</v>
      </c>
      <c r="B870" t="s">
        <v>709</v>
      </c>
      <c r="C870" t="s">
        <v>15</v>
      </c>
      <c r="D870" t="s">
        <v>223</v>
      </c>
      <c r="E870" t="s">
        <v>17</v>
      </c>
      <c r="F870" t="s">
        <v>224</v>
      </c>
      <c r="G870" t="s">
        <v>225</v>
      </c>
      <c r="H870" t="s">
        <v>226</v>
      </c>
      <c r="I870" t="s">
        <v>227</v>
      </c>
      <c r="K870" t="s">
        <v>23</v>
      </c>
      <c r="L870" t="s">
        <v>24</v>
      </c>
      <c r="M870" s="2">
        <v>10.004791920649589</v>
      </c>
      <c r="N870">
        <v>4</v>
      </c>
      <c r="O870" t="s">
        <v>25</v>
      </c>
      <c r="P870" t="s">
        <v>710</v>
      </c>
      <c r="T870">
        <v>10.004804</v>
      </c>
    </row>
    <row r="871" spans="1:20">
      <c r="A871">
        <v>600</v>
      </c>
      <c r="B871" t="s">
        <v>713</v>
      </c>
      <c r="C871" t="s">
        <v>15</v>
      </c>
      <c r="D871" t="s">
        <v>223</v>
      </c>
      <c r="E871" t="s">
        <v>17</v>
      </c>
      <c r="F871" t="s">
        <v>224</v>
      </c>
      <c r="G871" t="s">
        <v>225</v>
      </c>
      <c r="H871" t="s">
        <v>226</v>
      </c>
      <c r="I871" t="s">
        <v>227</v>
      </c>
      <c r="K871" t="s">
        <v>23</v>
      </c>
      <c r="L871" t="s">
        <v>24</v>
      </c>
      <c r="M871" s="2">
        <v>2.0525958152740644</v>
      </c>
      <c r="N871">
        <v>4</v>
      </c>
      <c r="O871" t="s">
        <v>25</v>
      </c>
      <c r="P871" t="s">
        <v>714</v>
      </c>
      <c r="T871">
        <v>2.0525980000000001</v>
      </c>
    </row>
    <row r="872" spans="1:20">
      <c r="A872">
        <v>601</v>
      </c>
      <c r="B872" t="s">
        <v>715</v>
      </c>
      <c r="C872" t="s">
        <v>15</v>
      </c>
      <c r="D872" t="s">
        <v>223</v>
      </c>
      <c r="E872" t="s">
        <v>17</v>
      </c>
      <c r="F872" t="s">
        <v>224</v>
      </c>
      <c r="G872" t="s">
        <v>225</v>
      </c>
      <c r="H872" t="s">
        <v>226</v>
      </c>
      <c r="I872" t="s">
        <v>227</v>
      </c>
      <c r="K872" t="s">
        <v>23</v>
      </c>
      <c r="L872" t="s">
        <v>24</v>
      </c>
      <c r="M872" s="2">
        <v>3.5292467105360696</v>
      </c>
      <c r="N872">
        <v>4</v>
      </c>
      <c r="O872" t="s">
        <v>25</v>
      </c>
      <c r="P872" t="s">
        <v>716</v>
      </c>
      <c r="T872">
        <v>3.5292469999999998</v>
      </c>
    </row>
    <row r="873" spans="1:20">
      <c r="A873">
        <v>610</v>
      </c>
      <c r="B873" t="s">
        <v>721</v>
      </c>
      <c r="C873" t="s">
        <v>15</v>
      </c>
      <c r="D873" t="s">
        <v>223</v>
      </c>
      <c r="E873" t="s">
        <v>17</v>
      </c>
      <c r="F873" t="s">
        <v>224</v>
      </c>
      <c r="G873" t="s">
        <v>225</v>
      </c>
      <c r="H873" t="s">
        <v>226</v>
      </c>
      <c r="I873" t="s">
        <v>227</v>
      </c>
      <c r="K873" t="s">
        <v>23</v>
      </c>
      <c r="L873" t="s">
        <v>24</v>
      </c>
      <c r="M873" s="2">
        <v>3.8751287032415251</v>
      </c>
      <c r="N873">
        <v>4</v>
      </c>
      <c r="O873" t="s">
        <v>25</v>
      </c>
      <c r="P873" t="s">
        <v>716</v>
      </c>
      <c r="T873">
        <v>3.8751350000000002</v>
      </c>
    </row>
    <row r="874" spans="1:20">
      <c r="A874">
        <v>615</v>
      </c>
      <c r="B874" t="s">
        <v>725</v>
      </c>
      <c r="C874" t="s">
        <v>15</v>
      </c>
      <c r="D874" t="s">
        <v>223</v>
      </c>
      <c r="E874" t="s">
        <v>17</v>
      </c>
      <c r="F874" t="s">
        <v>224</v>
      </c>
      <c r="G874" t="s">
        <v>225</v>
      </c>
      <c r="H874" t="s">
        <v>226</v>
      </c>
      <c r="I874" t="s">
        <v>227</v>
      </c>
      <c r="K874" t="s">
        <v>23</v>
      </c>
      <c r="L874" t="s">
        <v>24</v>
      </c>
      <c r="M874" s="2">
        <v>0.13199399707427487</v>
      </c>
      <c r="N874">
        <v>4</v>
      </c>
      <c r="O874" t="s">
        <v>25</v>
      </c>
      <c r="P874" t="s">
        <v>701</v>
      </c>
      <c r="T874">
        <v>0.131995</v>
      </c>
    </row>
    <row r="875" spans="1:20">
      <c r="A875">
        <v>620</v>
      </c>
      <c r="B875" t="s">
        <v>727</v>
      </c>
      <c r="C875" t="s">
        <v>15</v>
      </c>
      <c r="D875" t="s">
        <v>223</v>
      </c>
      <c r="E875" t="s">
        <v>17</v>
      </c>
      <c r="F875" t="s">
        <v>224</v>
      </c>
      <c r="G875" t="s">
        <v>225</v>
      </c>
      <c r="H875" t="s">
        <v>226</v>
      </c>
      <c r="I875" t="s">
        <v>227</v>
      </c>
      <c r="K875" t="s">
        <v>23</v>
      </c>
      <c r="L875" t="s">
        <v>24</v>
      </c>
      <c r="M875" s="2">
        <v>4.5101567074225448</v>
      </c>
      <c r="N875">
        <v>4</v>
      </c>
      <c r="O875" t="s">
        <v>25</v>
      </c>
      <c r="P875" t="s">
        <v>716</v>
      </c>
      <c r="T875">
        <v>7.7105110000000003</v>
      </c>
    </row>
    <row r="876" spans="1:20">
      <c r="A876">
        <v>621</v>
      </c>
      <c r="B876" t="s">
        <v>728</v>
      </c>
      <c r="C876" t="s">
        <v>15</v>
      </c>
      <c r="D876" t="s">
        <v>223</v>
      </c>
      <c r="E876" t="s">
        <v>17</v>
      </c>
      <c r="F876" t="s">
        <v>224</v>
      </c>
      <c r="G876" t="s">
        <v>225</v>
      </c>
      <c r="H876" t="s">
        <v>226</v>
      </c>
      <c r="I876" t="s">
        <v>227</v>
      </c>
      <c r="K876" t="s">
        <v>23</v>
      </c>
      <c r="L876" t="s">
        <v>24</v>
      </c>
      <c r="M876" s="2">
        <v>2.5552398093830773</v>
      </c>
      <c r="N876">
        <v>4</v>
      </c>
      <c r="O876" t="s">
        <v>25</v>
      </c>
      <c r="P876" t="s">
        <v>714</v>
      </c>
      <c r="T876">
        <v>2.5552410000000001</v>
      </c>
    </row>
    <row r="877" spans="1:20">
      <c r="A877">
        <v>625</v>
      </c>
      <c r="B877" t="s">
        <v>729</v>
      </c>
      <c r="C877" t="s">
        <v>15</v>
      </c>
      <c r="D877" t="s">
        <v>223</v>
      </c>
      <c r="E877" t="s">
        <v>17</v>
      </c>
      <c r="F877" t="s">
        <v>224</v>
      </c>
      <c r="G877" t="s">
        <v>225</v>
      </c>
      <c r="H877" t="s">
        <v>226</v>
      </c>
      <c r="I877" t="s">
        <v>227</v>
      </c>
      <c r="K877" t="s">
        <v>23</v>
      </c>
      <c r="L877" t="s">
        <v>24</v>
      </c>
      <c r="M877" s="2">
        <v>0.13588733511907997</v>
      </c>
      <c r="N877">
        <v>4</v>
      </c>
      <c r="O877" t="s">
        <v>25</v>
      </c>
      <c r="P877" t="s">
        <v>714</v>
      </c>
      <c r="T877">
        <v>0.13588700000000001</v>
      </c>
    </row>
    <row r="878" spans="1:20">
      <c r="A878">
        <v>627</v>
      </c>
      <c r="B878" t="s">
        <v>730</v>
      </c>
      <c r="C878" t="s">
        <v>15</v>
      </c>
      <c r="D878" t="s">
        <v>223</v>
      </c>
      <c r="E878" t="s">
        <v>17</v>
      </c>
      <c r="F878" t="s">
        <v>224</v>
      </c>
      <c r="G878" t="s">
        <v>225</v>
      </c>
      <c r="H878" t="s">
        <v>226</v>
      </c>
      <c r="I878" t="s">
        <v>227</v>
      </c>
      <c r="K878" t="s">
        <v>23</v>
      </c>
      <c r="L878" t="s">
        <v>24</v>
      </c>
      <c r="M878" s="2">
        <v>1.441258576773103</v>
      </c>
      <c r="N878">
        <v>4</v>
      </c>
      <c r="O878" t="s">
        <v>25</v>
      </c>
      <c r="P878" t="s">
        <v>714</v>
      </c>
      <c r="T878">
        <v>1.4412590000000001</v>
      </c>
    </row>
    <row r="879" spans="1:20">
      <c r="A879">
        <v>634</v>
      </c>
      <c r="B879" t="s">
        <v>732</v>
      </c>
      <c r="C879" t="s">
        <v>15</v>
      </c>
      <c r="D879" t="s">
        <v>223</v>
      </c>
      <c r="E879" t="s">
        <v>17</v>
      </c>
      <c r="F879" t="s">
        <v>224</v>
      </c>
      <c r="G879" t="s">
        <v>225</v>
      </c>
      <c r="H879" t="s">
        <v>226</v>
      </c>
      <c r="I879" t="s">
        <v>227</v>
      </c>
      <c r="K879" t="s">
        <v>23</v>
      </c>
      <c r="L879" t="s">
        <v>24</v>
      </c>
      <c r="M879" s="2">
        <v>3.0105811172118628E-2</v>
      </c>
      <c r="N879">
        <v>4</v>
      </c>
      <c r="O879" t="s">
        <v>25</v>
      </c>
      <c r="P879" t="s">
        <v>733</v>
      </c>
      <c r="T879">
        <v>3.0106000000000001E-2</v>
      </c>
    </row>
    <row r="880" spans="1:20">
      <c r="A880">
        <v>647</v>
      </c>
      <c r="B880" t="s">
        <v>738</v>
      </c>
      <c r="C880" t="s">
        <v>15</v>
      </c>
      <c r="D880" t="s">
        <v>223</v>
      </c>
      <c r="E880" t="s">
        <v>17</v>
      </c>
      <c r="F880" t="s">
        <v>224</v>
      </c>
      <c r="G880" t="s">
        <v>225</v>
      </c>
      <c r="H880" t="s">
        <v>226</v>
      </c>
      <c r="I880" t="s">
        <v>227</v>
      </c>
      <c r="K880" t="s">
        <v>23</v>
      </c>
      <c r="L880" t="s">
        <v>24</v>
      </c>
      <c r="M880" s="2">
        <v>0.12859858384031075</v>
      </c>
      <c r="N880">
        <v>4</v>
      </c>
      <c r="O880" t="s">
        <v>25</v>
      </c>
      <c r="P880" t="s">
        <v>739</v>
      </c>
      <c r="T880">
        <v>0.12859799999999999</v>
      </c>
    </row>
    <row r="881" spans="1:20">
      <c r="A881">
        <v>648</v>
      </c>
      <c r="B881" t="s">
        <v>740</v>
      </c>
      <c r="C881" t="s">
        <v>15</v>
      </c>
      <c r="D881" t="s">
        <v>223</v>
      </c>
      <c r="E881" t="s">
        <v>17</v>
      </c>
      <c r="F881" t="s">
        <v>224</v>
      </c>
      <c r="G881" t="s">
        <v>225</v>
      </c>
      <c r="H881" t="s">
        <v>226</v>
      </c>
      <c r="I881" t="s">
        <v>227</v>
      </c>
      <c r="K881" t="s">
        <v>23</v>
      </c>
      <c r="L881" t="s">
        <v>24</v>
      </c>
      <c r="M881" s="2">
        <v>0.57618044681555569</v>
      </c>
      <c r="N881">
        <v>4</v>
      </c>
      <c r="O881" t="s">
        <v>25</v>
      </c>
      <c r="P881" t="s">
        <v>739</v>
      </c>
      <c r="T881">
        <v>0.57618000000000003</v>
      </c>
    </row>
    <row r="882" spans="1:20">
      <c r="A882">
        <v>649</v>
      </c>
      <c r="B882" t="s">
        <v>741</v>
      </c>
      <c r="C882" t="s">
        <v>15</v>
      </c>
      <c r="D882" t="s">
        <v>223</v>
      </c>
      <c r="E882" t="s">
        <v>17</v>
      </c>
      <c r="F882" t="s">
        <v>224</v>
      </c>
      <c r="G882" t="s">
        <v>225</v>
      </c>
      <c r="H882" t="s">
        <v>226</v>
      </c>
      <c r="I882" t="s">
        <v>227</v>
      </c>
      <c r="K882" t="s">
        <v>23</v>
      </c>
      <c r="L882" t="s">
        <v>24</v>
      </c>
      <c r="M882" s="2">
        <v>3.3852024829126779</v>
      </c>
      <c r="N882">
        <v>4</v>
      </c>
      <c r="O882" t="s">
        <v>25</v>
      </c>
      <c r="P882" t="s">
        <v>742</v>
      </c>
      <c r="T882">
        <v>6.5941689999999999</v>
      </c>
    </row>
    <row r="883" spans="1:20">
      <c r="A883">
        <v>650</v>
      </c>
      <c r="B883" t="s">
        <v>743</v>
      </c>
      <c r="C883" t="s">
        <v>15</v>
      </c>
      <c r="D883" t="s">
        <v>223</v>
      </c>
      <c r="E883" t="s">
        <v>17</v>
      </c>
      <c r="F883" t="s">
        <v>224</v>
      </c>
      <c r="G883" t="s">
        <v>225</v>
      </c>
      <c r="H883" t="s">
        <v>226</v>
      </c>
      <c r="I883" t="s">
        <v>227</v>
      </c>
      <c r="K883" t="s">
        <v>23</v>
      </c>
      <c r="L883" t="s">
        <v>24</v>
      </c>
      <c r="M883" s="2">
        <v>1.0037554983369823</v>
      </c>
      <c r="N883">
        <v>4</v>
      </c>
      <c r="O883" t="s">
        <v>25</v>
      </c>
      <c r="P883" t="s">
        <v>595</v>
      </c>
      <c r="T883">
        <v>1.003755</v>
      </c>
    </row>
    <row r="884" spans="1:20">
      <c r="A884">
        <v>655</v>
      </c>
      <c r="B884" t="s">
        <v>747</v>
      </c>
      <c r="C884" t="s">
        <v>15</v>
      </c>
      <c r="D884" t="s">
        <v>223</v>
      </c>
      <c r="E884" t="s">
        <v>17</v>
      </c>
      <c r="F884" t="s">
        <v>224</v>
      </c>
      <c r="G884" t="s">
        <v>225</v>
      </c>
      <c r="H884" t="s">
        <v>226</v>
      </c>
      <c r="I884" t="s">
        <v>227</v>
      </c>
      <c r="K884" t="s">
        <v>23</v>
      </c>
      <c r="L884" t="s">
        <v>24</v>
      </c>
      <c r="M884" s="2">
        <v>3.4189107851519449E-2</v>
      </c>
      <c r="N884">
        <v>4</v>
      </c>
      <c r="O884" t="s">
        <v>25</v>
      </c>
      <c r="P884" t="s">
        <v>595</v>
      </c>
      <c r="T884">
        <v>3.4188999999999997E-2</v>
      </c>
    </row>
    <row r="885" spans="1:20">
      <c r="A885">
        <v>656</v>
      </c>
      <c r="B885" t="s">
        <v>748</v>
      </c>
      <c r="C885" t="s">
        <v>15</v>
      </c>
      <c r="D885" t="s">
        <v>223</v>
      </c>
      <c r="E885" t="s">
        <v>17</v>
      </c>
      <c r="F885" t="s">
        <v>224</v>
      </c>
      <c r="G885" t="s">
        <v>225</v>
      </c>
      <c r="H885" t="s">
        <v>226</v>
      </c>
      <c r="I885" t="s">
        <v>227</v>
      </c>
      <c r="K885" t="s">
        <v>23</v>
      </c>
      <c r="L885" t="s">
        <v>24</v>
      </c>
      <c r="M885" s="2">
        <v>1.7367943830525394</v>
      </c>
      <c r="N885">
        <v>4</v>
      </c>
      <c r="O885" t="s">
        <v>25</v>
      </c>
      <c r="P885" t="s">
        <v>595</v>
      </c>
      <c r="T885">
        <v>1.7367950000000001</v>
      </c>
    </row>
    <row r="886" spans="1:20">
      <c r="A886">
        <v>657</v>
      </c>
      <c r="B886" t="s">
        <v>749</v>
      </c>
      <c r="C886" t="s">
        <v>15</v>
      </c>
      <c r="D886" t="s">
        <v>223</v>
      </c>
      <c r="E886" t="s">
        <v>17</v>
      </c>
      <c r="F886" t="s">
        <v>224</v>
      </c>
      <c r="G886" t="s">
        <v>225</v>
      </c>
      <c r="H886" t="s">
        <v>226</v>
      </c>
      <c r="I886" t="s">
        <v>227</v>
      </c>
      <c r="K886" t="s">
        <v>23</v>
      </c>
      <c r="L886" t="s">
        <v>24</v>
      </c>
      <c r="M886" s="2">
        <v>4.121869745926471</v>
      </c>
      <c r="N886">
        <v>4</v>
      </c>
      <c r="O886" t="s">
        <v>25</v>
      </c>
      <c r="P886" t="s">
        <v>595</v>
      </c>
      <c r="T886">
        <v>4.1256630000000003</v>
      </c>
    </row>
    <row r="887" spans="1:20">
      <c r="A887">
        <v>659</v>
      </c>
      <c r="B887" t="s">
        <v>750</v>
      </c>
      <c r="C887" t="s">
        <v>15</v>
      </c>
      <c r="D887" t="s">
        <v>223</v>
      </c>
      <c r="E887" t="s">
        <v>17</v>
      </c>
      <c r="F887" t="s">
        <v>224</v>
      </c>
      <c r="G887" t="s">
        <v>225</v>
      </c>
      <c r="H887" t="s">
        <v>226</v>
      </c>
      <c r="I887" t="s">
        <v>227</v>
      </c>
      <c r="K887" t="s">
        <v>23</v>
      </c>
      <c r="L887" t="s">
        <v>24</v>
      </c>
      <c r="M887" s="2">
        <v>3.6170808636819656</v>
      </c>
      <c r="N887">
        <v>4</v>
      </c>
      <c r="O887" t="s">
        <v>25</v>
      </c>
      <c r="P887" t="s">
        <v>64</v>
      </c>
      <c r="T887">
        <v>3.6170800000000001</v>
      </c>
    </row>
    <row r="888" spans="1:20">
      <c r="A888">
        <v>663</v>
      </c>
      <c r="B888" t="s">
        <v>751</v>
      </c>
      <c r="C888" t="s">
        <v>15</v>
      </c>
      <c r="D888" t="s">
        <v>223</v>
      </c>
      <c r="E888" t="s">
        <v>17</v>
      </c>
      <c r="F888" t="s">
        <v>224</v>
      </c>
      <c r="G888" t="s">
        <v>225</v>
      </c>
      <c r="H888" t="s">
        <v>226</v>
      </c>
      <c r="I888" t="s">
        <v>227</v>
      </c>
      <c r="K888" t="s">
        <v>23</v>
      </c>
      <c r="L888" t="s">
        <v>24</v>
      </c>
      <c r="M888" s="2">
        <v>3.0635538157979272</v>
      </c>
      <c r="N888">
        <v>4</v>
      </c>
      <c r="O888" t="s">
        <v>25</v>
      </c>
      <c r="P888" t="s">
        <v>64</v>
      </c>
      <c r="T888">
        <v>3.0635500000000002</v>
      </c>
    </row>
    <row r="889" spans="1:20">
      <c r="A889">
        <v>669</v>
      </c>
      <c r="B889" t="s">
        <v>752</v>
      </c>
      <c r="C889" t="s">
        <v>15</v>
      </c>
      <c r="D889" t="s">
        <v>223</v>
      </c>
      <c r="E889" t="s">
        <v>17</v>
      </c>
      <c r="F889" t="s">
        <v>224</v>
      </c>
      <c r="G889" t="s">
        <v>225</v>
      </c>
      <c r="H889" t="s">
        <v>226</v>
      </c>
      <c r="I889" t="s">
        <v>227</v>
      </c>
      <c r="K889" t="s">
        <v>23</v>
      </c>
      <c r="L889" t="s">
        <v>24</v>
      </c>
      <c r="M889" s="2">
        <v>28.499306196409066</v>
      </c>
      <c r="N889">
        <v>4</v>
      </c>
      <c r="O889" t="s">
        <v>25</v>
      </c>
      <c r="P889" t="s">
        <v>595</v>
      </c>
      <c r="T889">
        <v>28.476355000000002</v>
      </c>
    </row>
    <row r="890" spans="1:20">
      <c r="A890">
        <v>670</v>
      </c>
      <c r="B890" t="s">
        <v>753</v>
      </c>
      <c r="C890" t="s">
        <v>15</v>
      </c>
      <c r="D890" t="s">
        <v>223</v>
      </c>
      <c r="E890" t="s">
        <v>17</v>
      </c>
      <c r="F890" t="s">
        <v>224</v>
      </c>
      <c r="G890" t="s">
        <v>225</v>
      </c>
      <c r="H890" t="s">
        <v>226</v>
      </c>
      <c r="I890" t="s">
        <v>227</v>
      </c>
      <c r="K890" t="s">
        <v>23</v>
      </c>
      <c r="L890" t="s">
        <v>24</v>
      </c>
      <c r="M890" s="2">
        <v>0.18580101510800967</v>
      </c>
      <c r="N890">
        <v>4</v>
      </c>
      <c r="O890" t="s">
        <v>25</v>
      </c>
      <c r="P890" t="s">
        <v>754</v>
      </c>
      <c r="T890">
        <v>0.18580199999999999</v>
      </c>
    </row>
    <row r="891" spans="1:20">
      <c r="A891">
        <v>671</v>
      </c>
      <c r="B891" t="s">
        <v>755</v>
      </c>
      <c r="C891" t="s">
        <v>15</v>
      </c>
      <c r="D891" t="s">
        <v>223</v>
      </c>
      <c r="E891" t="s">
        <v>17</v>
      </c>
      <c r="F891" t="s">
        <v>224</v>
      </c>
      <c r="G891" t="s">
        <v>225</v>
      </c>
      <c r="H891" t="s">
        <v>226</v>
      </c>
      <c r="I891" t="s">
        <v>227</v>
      </c>
      <c r="K891" t="s">
        <v>23</v>
      </c>
      <c r="L891" t="s">
        <v>24</v>
      </c>
      <c r="M891" s="2">
        <v>0.36842906920427193</v>
      </c>
      <c r="N891">
        <v>4</v>
      </c>
      <c r="O891" t="s">
        <v>25</v>
      </c>
      <c r="P891" t="s">
        <v>756</v>
      </c>
      <c r="T891">
        <v>0.36842900000000001</v>
      </c>
    </row>
    <row r="892" spans="1:20">
      <c r="A892">
        <v>673</v>
      </c>
      <c r="B892" t="s">
        <v>757</v>
      </c>
      <c r="C892" t="s">
        <v>15</v>
      </c>
      <c r="D892" t="s">
        <v>223</v>
      </c>
      <c r="E892" t="s">
        <v>17</v>
      </c>
      <c r="F892" t="s">
        <v>224</v>
      </c>
      <c r="G892" t="s">
        <v>225</v>
      </c>
      <c r="H892" t="s">
        <v>226</v>
      </c>
      <c r="I892" t="s">
        <v>227</v>
      </c>
      <c r="K892" t="s">
        <v>23</v>
      </c>
      <c r="L892" t="s">
        <v>24</v>
      </c>
      <c r="M892" s="2">
        <v>3.395654604063397</v>
      </c>
      <c r="N892">
        <v>4</v>
      </c>
      <c r="O892" t="s">
        <v>25</v>
      </c>
      <c r="P892" t="s">
        <v>756</v>
      </c>
      <c r="T892">
        <v>1.9558979999999999</v>
      </c>
    </row>
    <row r="893" spans="1:20">
      <c r="A893">
        <v>674</v>
      </c>
      <c r="B893" t="s">
        <v>758</v>
      </c>
      <c r="C893" t="s">
        <v>15</v>
      </c>
      <c r="D893" t="s">
        <v>223</v>
      </c>
      <c r="E893" t="s">
        <v>17</v>
      </c>
      <c r="F893" t="s">
        <v>224</v>
      </c>
      <c r="G893" t="s">
        <v>225</v>
      </c>
      <c r="H893" t="s">
        <v>226</v>
      </c>
      <c r="I893" t="s">
        <v>227</v>
      </c>
      <c r="K893" t="s">
        <v>23</v>
      </c>
      <c r="L893" t="s">
        <v>24</v>
      </c>
      <c r="M893" s="2">
        <v>14.060851221687924</v>
      </c>
      <c r="N893">
        <v>4</v>
      </c>
      <c r="O893" t="s">
        <v>25</v>
      </c>
      <c r="P893" t="s">
        <v>759</v>
      </c>
      <c r="T893">
        <v>14.06086</v>
      </c>
    </row>
    <row r="894" spans="1:20">
      <c r="A894">
        <v>675</v>
      </c>
      <c r="B894" t="s">
        <v>760</v>
      </c>
      <c r="C894" t="s">
        <v>15</v>
      </c>
      <c r="D894" t="s">
        <v>223</v>
      </c>
      <c r="E894" t="s">
        <v>17</v>
      </c>
      <c r="F894" t="s">
        <v>224</v>
      </c>
      <c r="G894" t="s">
        <v>225</v>
      </c>
      <c r="H894" t="s">
        <v>226</v>
      </c>
      <c r="I894" t="s">
        <v>227</v>
      </c>
      <c r="K894" t="s">
        <v>23</v>
      </c>
      <c r="L894" t="s">
        <v>24</v>
      </c>
      <c r="M894" s="2">
        <v>8.8815575488156249</v>
      </c>
      <c r="N894">
        <v>4</v>
      </c>
      <c r="O894" t="s">
        <v>25</v>
      </c>
      <c r="P894" t="s">
        <v>595</v>
      </c>
      <c r="T894">
        <v>8.8815650000000002</v>
      </c>
    </row>
    <row r="895" spans="1:20">
      <c r="A895">
        <v>676</v>
      </c>
      <c r="B895" t="s">
        <v>761</v>
      </c>
      <c r="C895" t="s">
        <v>15</v>
      </c>
      <c r="D895" t="s">
        <v>223</v>
      </c>
      <c r="E895" t="s">
        <v>17</v>
      </c>
      <c r="F895" t="s">
        <v>224</v>
      </c>
      <c r="G895" t="s">
        <v>225</v>
      </c>
      <c r="H895" t="s">
        <v>226</v>
      </c>
      <c r="I895" t="s">
        <v>227</v>
      </c>
      <c r="K895" t="s">
        <v>23</v>
      </c>
      <c r="L895" t="s">
        <v>24</v>
      </c>
      <c r="M895" s="2">
        <v>8.3199323705292496</v>
      </c>
      <c r="N895">
        <v>4</v>
      </c>
      <c r="O895" t="s">
        <v>25</v>
      </c>
      <c r="P895" t="s">
        <v>762</v>
      </c>
      <c r="T895">
        <v>8.3199339999999999</v>
      </c>
    </row>
    <row r="896" spans="1:20">
      <c r="A896">
        <v>677</v>
      </c>
      <c r="B896" t="s">
        <v>763</v>
      </c>
      <c r="C896" t="s">
        <v>15</v>
      </c>
      <c r="D896" t="s">
        <v>223</v>
      </c>
      <c r="E896" t="s">
        <v>17</v>
      </c>
      <c r="F896" t="s">
        <v>224</v>
      </c>
      <c r="G896" t="s">
        <v>225</v>
      </c>
      <c r="H896" t="s">
        <v>226</v>
      </c>
      <c r="I896" t="s">
        <v>227</v>
      </c>
      <c r="K896" t="s">
        <v>23</v>
      </c>
      <c r="L896" t="s">
        <v>24</v>
      </c>
      <c r="M896" s="2">
        <v>9.0294854502008963</v>
      </c>
      <c r="N896">
        <v>4</v>
      </c>
      <c r="O896" t="s">
        <v>25</v>
      </c>
      <c r="P896" t="s">
        <v>759</v>
      </c>
      <c r="T896">
        <v>9.0295009999999998</v>
      </c>
    </row>
    <row r="897" spans="1:20">
      <c r="A897">
        <v>678</v>
      </c>
      <c r="B897" t="s">
        <v>764</v>
      </c>
      <c r="C897" t="s">
        <v>15</v>
      </c>
      <c r="D897" t="s">
        <v>223</v>
      </c>
      <c r="E897" t="s">
        <v>17</v>
      </c>
      <c r="F897" t="s">
        <v>224</v>
      </c>
      <c r="G897" t="s">
        <v>225</v>
      </c>
      <c r="H897" t="s">
        <v>226</v>
      </c>
      <c r="I897" t="s">
        <v>227</v>
      </c>
      <c r="K897" t="s">
        <v>23</v>
      </c>
      <c r="L897" t="s">
        <v>24</v>
      </c>
      <c r="M897" s="2">
        <v>0.46618461819781259</v>
      </c>
      <c r="N897">
        <v>4</v>
      </c>
      <c r="O897" t="s">
        <v>25</v>
      </c>
      <c r="P897" t="s">
        <v>759</v>
      </c>
      <c r="T897">
        <v>0.46618599999999999</v>
      </c>
    </row>
    <row r="898" spans="1:20">
      <c r="A898">
        <v>679</v>
      </c>
      <c r="B898" t="s">
        <v>765</v>
      </c>
      <c r="C898" t="s">
        <v>15</v>
      </c>
      <c r="D898" t="s">
        <v>223</v>
      </c>
      <c r="E898" t="s">
        <v>17</v>
      </c>
      <c r="F898" t="s">
        <v>224</v>
      </c>
      <c r="G898" t="s">
        <v>225</v>
      </c>
      <c r="H898" t="s">
        <v>226</v>
      </c>
      <c r="I898" t="s">
        <v>227</v>
      </c>
      <c r="K898" t="s">
        <v>23</v>
      </c>
      <c r="L898" t="s">
        <v>24</v>
      </c>
      <c r="M898" s="2">
        <v>2.214264485798866</v>
      </c>
      <c r="N898">
        <v>4</v>
      </c>
      <c r="O898" t="s">
        <v>25</v>
      </c>
      <c r="P898" t="s">
        <v>759</v>
      </c>
      <c r="T898">
        <v>2.2142650000000001</v>
      </c>
    </row>
    <row r="899" spans="1:20">
      <c r="A899">
        <v>680</v>
      </c>
      <c r="B899" t="s">
        <v>766</v>
      </c>
      <c r="C899" t="s">
        <v>15</v>
      </c>
      <c r="D899" t="s">
        <v>223</v>
      </c>
      <c r="E899" t="s">
        <v>17</v>
      </c>
      <c r="F899" t="s">
        <v>224</v>
      </c>
      <c r="G899" t="s">
        <v>225</v>
      </c>
      <c r="H899" t="s">
        <v>226</v>
      </c>
      <c r="I899" t="s">
        <v>227</v>
      </c>
      <c r="K899" t="s">
        <v>23</v>
      </c>
      <c r="L899" t="s">
        <v>24</v>
      </c>
      <c r="M899" s="2">
        <v>0.25432705282614176</v>
      </c>
      <c r="N899">
        <v>4</v>
      </c>
      <c r="O899" t="s">
        <v>25</v>
      </c>
      <c r="P899" t="s">
        <v>762</v>
      </c>
      <c r="T899">
        <v>0.25432700000000003</v>
      </c>
    </row>
    <row r="900" spans="1:20">
      <c r="A900">
        <v>681</v>
      </c>
      <c r="B900" t="s">
        <v>767</v>
      </c>
      <c r="C900" t="s">
        <v>15</v>
      </c>
      <c r="D900" t="s">
        <v>223</v>
      </c>
      <c r="E900" t="s">
        <v>17</v>
      </c>
      <c r="F900" t="s">
        <v>224</v>
      </c>
      <c r="G900" t="s">
        <v>225</v>
      </c>
      <c r="H900" t="s">
        <v>226</v>
      </c>
      <c r="I900" t="s">
        <v>227</v>
      </c>
      <c r="K900" t="s">
        <v>23</v>
      </c>
      <c r="L900" t="s">
        <v>24</v>
      </c>
      <c r="M900" s="2">
        <v>0.51734937432972716</v>
      </c>
      <c r="N900">
        <v>4</v>
      </c>
      <c r="O900" t="s">
        <v>25</v>
      </c>
      <c r="P900" t="s">
        <v>595</v>
      </c>
      <c r="T900">
        <v>0.51734999999999998</v>
      </c>
    </row>
    <row r="901" spans="1:20">
      <c r="A901">
        <v>682</v>
      </c>
      <c r="B901" t="s">
        <v>768</v>
      </c>
      <c r="C901" t="s">
        <v>15</v>
      </c>
      <c r="D901" t="s">
        <v>223</v>
      </c>
      <c r="E901" t="s">
        <v>17</v>
      </c>
      <c r="F901" t="s">
        <v>224</v>
      </c>
      <c r="G901" t="s">
        <v>225</v>
      </c>
      <c r="H901" t="s">
        <v>226</v>
      </c>
      <c r="I901" t="s">
        <v>227</v>
      </c>
      <c r="K901" t="s">
        <v>23</v>
      </c>
      <c r="L901" t="s">
        <v>24</v>
      </c>
      <c r="M901" s="2">
        <v>29.211697715018555</v>
      </c>
      <c r="N901">
        <v>4</v>
      </c>
      <c r="O901" t="s">
        <v>25</v>
      </c>
      <c r="P901" t="s">
        <v>595</v>
      </c>
      <c r="T901">
        <v>29.211707000000001</v>
      </c>
    </row>
    <row r="902" spans="1:20">
      <c r="A902">
        <v>683</v>
      </c>
      <c r="B902" t="s">
        <v>769</v>
      </c>
      <c r="C902" t="s">
        <v>15</v>
      </c>
      <c r="D902" t="s">
        <v>223</v>
      </c>
      <c r="E902" t="s">
        <v>17</v>
      </c>
      <c r="F902" t="s">
        <v>224</v>
      </c>
      <c r="G902" t="s">
        <v>225</v>
      </c>
      <c r="H902" t="s">
        <v>226</v>
      </c>
      <c r="I902" t="s">
        <v>227</v>
      </c>
      <c r="K902" t="s">
        <v>23</v>
      </c>
      <c r="L902" t="s">
        <v>24</v>
      </c>
      <c r="M902" s="2">
        <v>7.5089452985771681</v>
      </c>
      <c r="N902">
        <v>4</v>
      </c>
      <c r="O902" t="s">
        <v>25</v>
      </c>
      <c r="P902" t="s">
        <v>759</v>
      </c>
      <c r="T902">
        <v>7.5089579999999998</v>
      </c>
    </row>
    <row r="903" spans="1:20">
      <c r="A903">
        <v>684</v>
      </c>
      <c r="B903" t="s">
        <v>770</v>
      </c>
      <c r="C903" t="s">
        <v>15</v>
      </c>
      <c r="D903" t="s">
        <v>223</v>
      </c>
      <c r="E903" t="s">
        <v>17</v>
      </c>
      <c r="F903" t="s">
        <v>224</v>
      </c>
      <c r="G903" t="s">
        <v>225</v>
      </c>
      <c r="H903" t="s">
        <v>226</v>
      </c>
      <c r="I903" t="s">
        <v>227</v>
      </c>
      <c r="K903" t="s">
        <v>23</v>
      </c>
      <c r="L903" t="s">
        <v>24</v>
      </c>
      <c r="M903" s="2">
        <v>10.333876180297812</v>
      </c>
      <c r="N903">
        <v>4</v>
      </c>
      <c r="O903" t="s">
        <v>25</v>
      </c>
      <c r="P903" t="s">
        <v>762</v>
      </c>
      <c r="T903">
        <v>10.333876999999999</v>
      </c>
    </row>
    <row r="904" spans="1:20">
      <c r="A904">
        <v>685</v>
      </c>
      <c r="B904" t="s">
        <v>771</v>
      </c>
      <c r="C904" t="s">
        <v>15</v>
      </c>
      <c r="D904" t="s">
        <v>223</v>
      </c>
      <c r="E904" t="s">
        <v>17</v>
      </c>
      <c r="F904" t="s">
        <v>224</v>
      </c>
      <c r="G904" t="s">
        <v>225</v>
      </c>
      <c r="H904" t="s">
        <v>226</v>
      </c>
      <c r="I904" t="s">
        <v>227</v>
      </c>
      <c r="K904" t="s">
        <v>23</v>
      </c>
      <c r="L904" t="s">
        <v>24</v>
      </c>
      <c r="M904" s="2">
        <v>2.1202264454416513</v>
      </c>
      <c r="N904">
        <v>4</v>
      </c>
      <c r="O904" t="s">
        <v>25</v>
      </c>
      <c r="P904" t="s">
        <v>759</v>
      </c>
      <c r="T904">
        <v>2.120231</v>
      </c>
    </row>
    <row r="905" spans="1:20">
      <c r="A905">
        <v>686</v>
      </c>
      <c r="B905" t="s">
        <v>772</v>
      </c>
      <c r="C905" t="s">
        <v>15</v>
      </c>
      <c r="D905" t="s">
        <v>223</v>
      </c>
      <c r="E905" t="s">
        <v>17</v>
      </c>
      <c r="F905" t="s">
        <v>224</v>
      </c>
      <c r="G905" t="s">
        <v>225</v>
      </c>
      <c r="H905" t="s">
        <v>226</v>
      </c>
      <c r="I905" t="s">
        <v>227</v>
      </c>
      <c r="K905" t="s">
        <v>23</v>
      </c>
      <c r="L905" t="s">
        <v>24</v>
      </c>
      <c r="M905" s="2">
        <v>6.9052086108736157</v>
      </c>
      <c r="N905">
        <v>4</v>
      </c>
      <c r="O905" t="s">
        <v>25</v>
      </c>
      <c r="P905" t="s">
        <v>64</v>
      </c>
      <c r="T905">
        <v>6.9052119999999997</v>
      </c>
    </row>
    <row r="906" spans="1:20">
      <c r="A906">
        <v>687</v>
      </c>
      <c r="B906" t="s">
        <v>773</v>
      </c>
      <c r="C906" t="s">
        <v>15</v>
      </c>
      <c r="D906" t="s">
        <v>223</v>
      </c>
      <c r="E906" t="s">
        <v>17</v>
      </c>
      <c r="F906" t="s">
        <v>224</v>
      </c>
      <c r="G906" t="s">
        <v>225</v>
      </c>
      <c r="H906" t="s">
        <v>226</v>
      </c>
      <c r="I906" t="s">
        <v>227</v>
      </c>
      <c r="K906" t="s">
        <v>23</v>
      </c>
      <c r="L906" t="s">
        <v>24</v>
      </c>
      <c r="M906" s="2">
        <v>1.2438451372174968</v>
      </c>
      <c r="N906">
        <v>4</v>
      </c>
      <c r="O906" t="s">
        <v>25</v>
      </c>
      <c r="P906" t="s">
        <v>64</v>
      </c>
      <c r="T906">
        <v>1.2438450000000001</v>
      </c>
    </row>
    <row r="907" spans="1:20">
      <c r="A907">
        <v>688</v>
      </c>
      <c r="B907" t="s">
        <v>774</v>
      </c>
      <c r="C907" t="s">
        <v>15</v>
      </c>
      <c r="D907" t="s">
        <v>223</v>
      </c>
      <c r="E907" t="s">
        <v>17</v>
      </c>
      <c r="F907" t="s">
        <v>224</v>
      </c>
      <c r="G907" t="s">
        <v>225</v>
      </c>
      <c r="H907" t="s">
        <v>226</v>
      </c>
      <c r="I907" t="s">
        <v>227</v>
      </c>
      <c r="K907" t="s">
        <v>23</v>
      </c>
      <c r="L907" t="s">
        <v>24</v>
      </c>
      <c r="M907" s="2">
        <v>5.1160410298354773</v>
      </c>
      <c r="N907">
        <v>4</v>
      </c>
      <c r="O907" t="s">
        <v>25</v>
      </c>
      <c r="P907" t="s">
        <v>64</v>
      </c>
      <c r="T907">
        <v>5.1160449999999997</v>
      </c>
    </row>
    <row r="908" spans="1:20">
      <c r="A908">
        <v>689</v>
      </c>
      <c r="B908" t="s">
        <v>775</v>
      </c>
      <c r="C908" t="s">
        <v>15</v>
      </c>
      <c r="D908" t="s">
        <v>223</v>
      </c>
      <c r="E908" t="s">
        <v>17</v>
      </c>
      <c r="F908" t="s">
        <v>224</v>
      </c>
      <c r="G908" t="s">
        <v>225</v>
      </c>
      <c r="H908" t="s">
        <v>226</v>
      </c>
      <c r="I908" t="s">
        <v>227</v>
      </c>
      <c r="K908" t="s">
        <v>23</v>
      </c>
      <c r="L908" t="s">
        <v>24</v>
      </c>
      <c r="M908" s="2">
        <v>9.0556043945182185E-2</v>
      </c>
      <c r="N908">
        <v>4</v>
      </c>
      <c r="O908" t="s">
        <v>25</v>
      </c>
      <c r="P908" t="s">
        <v>756</v>
      </c>
      <c r="T908">
        <v>9.0555999999999998E-2</v>
      </c>
    </row>
    <row r="909" spans="1:20">
      <c r="A909">
        <v>690</v>
      </c>
      <c r="B909" t="s">
        <v>776</v>
      </c>
      <c r="C909" t="s">
        <v>15</v>
      </c>
      <c r="D909" t="s">
        <v>223</v>
      </c>
      <c r="E909" t="s">
        <v>17</v>
      </c>
      <c r="F909" t="s">
        <v>224</v>
      </c>
      <c r="G909" t="s">
        <v>225</v>
      </c>
      <c r="H909" t="s">
        <v>226</v>
      </c>
      <c r="I909" t="s">
        <v>227</v>
      </c>
      <c r="K909" t="s">
        <v>23</v>
      </c>
      <c r="L909" t="s">
        <v>24</v>
      </c>
      <c r="M909" s="2">
        <v>3.1024613408914563</v>
      </c>
      <c r="N909">
        <v>4</v>
      </c>
      <c r="O909" t="s">
        <v>25</v>
      </c>
      <c r="P909" t="s">
        <v>777</v>
      </c>
      <c r="T909">
        <v>3.1024669999999999</v>
      </c>
    </row>
    <row r="910" spans="1:20">
      <c r="A910">
        <v>691</v>
      </c>
      <c r="B910" t="s">
        <v>778</v>
      </c>
      <c r="C910" t="s">
        <v>15</v>
      </c>
      <c r="D910" t="s">
        <v>223</v>
      </c>
      <c r="E910" t="s">
        <v>17</v>
      </c>
      <c r="F910" t="s">
        <v>224</v>
      </c>
      <c r="G910" t="s">
        <v>225</v>
      </c>
      <c r="H910" t="s">
        <v>226</v>
      </c>
      <c r="I910" t="s">
        <v>227</v>
      </c>
      <c r="K910" t="s">
        <v>23</v>
      </c>
      <c r="L910" t="s">
        <v>24</v>
      </c>
      <c r="M910" s="2">
        <v>2.4696673529600726</v>
      </c>
      <c r="N910">
        <v>4</v>
      </c>
      <c r="O910" t="s">
        <v>25</v>
      </c>
      <c r="P910" t="s">
        <v>756</v>
      </c>
      <c r="T910">
        <v>10.75826</v>
      </c>
    </row>
    <row r="911" spans="1:20">
      <c r="A911">
        <v>692</v>
      </c>
      <c r="B911" t="s">
        <v>779</v>
      </c>
      <c r="C911" t="s">
        <v>15</v>
      </c>
      <c r="D911" t="s">
        <v>223</v>
      </c>
      <c r="E911" t="s">
        <v>17</v>
      </c>
      <c r="F911" t="s">
        <v>224</v>
      </c>
      <c r="G911" t="s">
        <v>225</v>
      </c>
      <c r="H911" t="s">
        <v>226</v>
      </c>
      <c r="I911" t="s">
        <v>227</v>
      </c>
      <c r="K911" t="s">
        <v>23</v>
      </c>
      <c r="L911" t="s">
        <v>24</v>
      </c>
      <c r="M911" s="2">
        <v>16.90327897728115</v>
      </c>
      <c r="N911">
        <v>4</v>
      </c>
      <c r="O911" t="s">
        <v>25</v>
      </c>
      <c r="P911" t="s">
        <v>777</v>
      </c>
      <c r="T911">
        <v>16.903279999999999</v>
      </c>
    </row>
    <row r="912" spans="1:20">
      <c r="A912">
        <v>693</v>
      </c>
      <c r="B912" t="s">
        <v>780</v>
      </c>
      <c r="C912" t="s">
        <v>15</v>
      </c>
      <c r="D912" t="s">
        <v>223</v>
      </c>
      <c r="E912" t="s">
        <v>17</v>
      </c>
      <c r="F912" t="s">
        <v>224</v>
      </c>
      <c r="G912" t="s">
        <v>225</v>
      </c>
      <c r="H912" t="s">
        <v>226</v>
      </c>
      <c r="I912" t="s">
        <v>227</v>
      </c>
      <c r="K912" t="s">
        <v>23</v>
      </c>
      <c r="L912" t="s">
        <v>24</v>
      </c>
      <c r="M912" s="2">
        <v>0.13082463416080617</v>
      </c>
      <c r="N912">
        <v>4</v>
      </c>
      <c r="O912" t="s">
        <v>25</v>
      </c>
      <c r="P912" t="s">
        <v>266</v>
      </c>
      <c r="T912">
        <v>0.130825</v>
      </c>
    </row>
    <row r="913" spans="1:20">
      <c r="A913">
        <v>694</v>
      </c>
      <c r="B913" t="s">
        <v>781</v>
      </c>
      <c r="C913" t="s">
        <v>15</v>
      </c>
      <c r="D913" t="s">
        <v>223</v>
      </c>
      <c r="E913" t="s">
        <v>17</v>
      </c>
      <c r="F913" t="s">
        <v>224</v>
      </c>
      <c r="G913" t="s">
        <v>225</v>
      </c>
      <c r="H913" t="s">
        <v>226</v>
      </c>
      <c r="I913" t="s">
        <v>227</v>
      </c>
      <c r="K913" t="s">
        <v>23</v>
      </c>
      <c r="L913" t="s">
        <v>24</v>
      </c>
      <c r="M913" s="2">
        <v>2.688730917303786E-2</v>
      </c>
      <c r="N913">
        <v>4</v>
      </c>
      <c r="O913" t="s">
        <v>25</v>
      </c>
      <c r="P913" t="s">
        <v>266</v>
      </c>
      <c r="T913">
        <v>2.6887000000000001E-2</v>
      </c>
    </row>
    <row r="914" spans="1:20">
      <c r="A914">
        <v>695</v>
      </c>
      <c r="B914" t="s">
        <v>782</v>
      </c>
      <c r="C914" t="s">
        <v>15</v>
      </c>
      <c r="D914" t="s">
        <v>223</v>
      </c>
      <c r="E914" t="s">
        <v>17</v>
      </c>
      <c r="F914" t="s">
        <v>224</v>
      </c>
      <c r="G914" t="s">
        <v>225</v>
      </c>
      <c r="H914" t="s">
        <v>226</v>
      </c>
      <c r="I914" t="s">
        <v>227</v>
      </c>
      <c r="K914" t="s">
        <v>23</v>
      </c>
      <c r="L914" t="s">
        <v>24</v>
      </c>
      <c r="M914" s="2">
        <v>5.7395934769179062</v>
      </c>
      <c r="N914">
        <v>4</v>
      </c>
      <c r="O914" t="s">
        <v>25</v>
      </c>
      <c r="P914" t="s">
        <v>783</v>
      </c>
      <c r="T914">
        <v>5.7395969999999998</v>
      </c>
    </row>
    <row r="915" spans="1:20">
      <c r="A915">
        <v>696</v>
      </c>
      <c r="B915" t="s">
        <v>784</v>
      </c>
      <c r="C915" t="s">
        <v>15</v>
      </c>
      <c r="D915" t="s">
        <v>223</v>
      </c>
      <c r="E915" t="s">
        <v>17</v>
      </c>
      <c r="F915" t="s">
        <v>224</v>
      </c>
      <c r="G915" t="s">
        <v>225</v>
      </c>
      <c r="H915" t="s">
        <v>226</v>
      </c>
      <c r="I915" t="s">
        <v>227</v>
      </c>
      <c r="K915" t="s">
        <v>23</v>
      </c>
      <c r="L915" t="s">
        <v>24</v>
      </c>
      <c r="M915" s="2">
        <v>2.7880962524030977E-2</v>
      </c>
      <c r="N915">
        <v>4</v>
      </c>
      <c r="O915" t="s">
        <v>25</v>
      </c>
      <c r="P915" t="s">
        <v>266</v>
      </c>
      <c r="T915">
        <v>2.7881E-2</v>
      </c>
    </row>
    <row r="916" spans="1:20">
      <c r="A916">
        <v>697</v>
      </c>
      <c r="B916" t="s">
        <v>785</v>
      </c>
      <c r="C916" t="s">
        <v>15</v>
      </c>
      <c r="D916" t="s">
        <v>223</v>
      </c>
      <c r="E916" t="s">
        <v>17</v>
      </c>
      <c r="F916" t="s">
        <v>224</v>
      </c>
      <c r="G916" t="s">
        <v>225</v>
      </c>
      <c r="H916" t="s">
        <v>226</v>
      </c>
      <c r="I916" t="s">
        <v>227</v>
      </c>
      <c r="K916" t="s">
        <v>23</v>
      </c>
      <c r="L916" t="s">
        <v>24</v>
      </c>
      <c r="M916" s="2">
        <v>3.5946993940981402</v>
      </c>
      <c r="N916">
        <v>4</v>
      </c>
      <c r="O916" t="s">
        <v>25</v>
      </c>
      <c r="P916" t="s">
        <v>783</v>
      </c>
      <c r="T916">
        <v>3.5946989999999999</v>
      </c>
    </row>
    <row r="917" spans="1:20">
      <c r="A917">
        <v>698</v>
      </c>
      <c r="B917" t="s">
        <v>786</v>
      </c>
      <c r="C917" t="s">
        <v>15</v>
      </c>
      <c r="D917" t="s">
        <v>223</v>
      </c>
      <c r="E917" t="s">
        <v>17</v>
      </c>
      <c r="F917" t="s">
        <v>224</v>
      </c>
      <c r="G917" t="s">
        <v>225</v>
      </c>
      <c r="H917" t="s">
        <v>226</v>
      </c>
      <c r="I917" t="s">
        <v>227</v>
      </c>
      <c r="K917" t="s">
        <v>23</v>
      </c>
      <c r="L917" t="s">
        <v>24</v>
      </c>
      <c r="M917" s="2">
        <v>19.938997075263291</v>
      </c>
      <c r="N917">
        <v>4</v>
      </c>
      <c r="O917" t="s">
        <v>25</v>
      </c>
      <c r="P917" t="s">
        <v>777</v>
      </c>
      <c r="T917">
        <v>19.939003</v>
      </c>
    </row>
    <row r="918" spans="1:20">
      <c r="A918">
        <v>699</v>
      </c>
      <c r="B918" t="s">
        <v>787</v>
      </c>
      <c r="C918" t="s">
        <v>15</v>
      </c>
      <c r="D918" t="s">
        <v>223</v>
      </c>
      <c r="E918" t="s">
        <v>17</v>
      </c>
      <c r="F918" t="s">
        <v>224</v>
      </c>
      <c r="G918" t="s">
        <v>225</v>
      </c>
      <c r="H918" t="s">
        <v>226</v>
      </c>
      <c r="I918" t="s">
        <v>227</v>
      </c>
      <c r="K918" t="s">
        <v>23</v>
      </c>
      <c r="L918" t="s">
        <v>24</v>
      </c>
      <c r="M918" s="2">
        <v>4.1138251137919274E-2</v>
      </c>
      <c r="N918">
        <v>4</v>
      </c>
      <c r="O918" t="s">
        <v>25</v>
      </c>
      <c r="P918" t="s">
        <v>456</v>
      </c>
      <c r="T918">
        <v>4.1139000000000002E-2</v>
      </c>
    </row>
    <row r="919" spans="1:20">
      <c r="A919">
        <v>700</v>
      </c>
      <c r="B919" t="s">
        <v>788</v>
      </c>
      <c r="C919" t="s">
        <v>15</v>
      </c>
      <c r="D919" t="s">
        <v>223</v>
      </c>
      <c r="E919" t="s">
        <v>17</v>
      </c>
      <c r="F919" t="s">
        <v>224</v>
      </c>
      <c r="G919" t="s">
        <v>225</v>
      </c>
      <c r="H919" t="s">
        <v>226</v>
      </c>
      <c r="I919" t="s">
        <v>227</v>
      </c>
      <c r="K919" t="s">
        <v>23</v>
      </c>
      <c r="L919" t="s">
        <v>24</v>
      </c>
      <c r="M919" s="2">
        <v>0.15787757891303381</v>
      </c>
      <c r="N919">
        <v>4</v>
      </c>
      <c r="O919" t="s">
        <v>25</v>
      </c>
      <c r="P919" t="s">
        <v>456</v>
      </c>
      <c r="T919">
        <v>0.15787699999999999</v>
      </c>
    </row>
    <row r="920" spans="1:20">
      <c r="A920">
        <v>701</v>
      </c>
      <c r="B920" t="s">
        <v>789</v>
      </c>
      <c r="C920" t="s">
        <v>15</v>
      </c>
      <c r="D920" t="s">
        <v>223</v>
      </c>
      <c r="E920" t="s">
        <v>17</v>
      </c>
      <c r="F920" t="s">
        <v>224</v>
      </c>
      <c r="G920" t="s">
        <v>225</v>
      </c>
      <c r="H920" t="s">
        <v>226</v>
      </c>
      <c r="I920" t="s">
        <v>227</v>
      </c>
      <c r="K920" t="s">
        <v>23</v>
      </c>
      <c r="L920" t="s">
        <v>24</v>
      </c>
      <c r="M920" s="2">
        <v>0.20456242667154287</v>
      </c>
      <c r="N920">
        <v>4</v>
      </c>
      <c r="O920" t="s">
        <v>25</v>
      </c>
      <c r="P920" t="s">
        <v>266</v>
      </c>
      <c r="T920">
        <v>0.20456199999999999</v>
      </c>
    </row>
    <row r="921" spans="1:20">
      <c r="A921">
        <v>702</v>
      </c>
      <c r="B921" t="s">
        <v>790</v>
      </c>
      <c r="C921" t="s">
        <v>15</v>
      </c>
      <c r="D921" t="s">
        <v>223</v>
      </c>
      <c r="E921" t="s">
        <v>17</v>
      </c>
      <c r="F921" t="s">
        <v>224</v>
      </c>
      <c r="G921" t="s">
        <v>225</v>
      </c>
      <c r="H921" t="s">
        <v>226</v>
      </c>
      <c r="I921" t="s">
        <v>227</v>
      </c>
      <c r="K921" t="s">
        <v>23</v>
      </c>
      <c r="L921" t="s">
        <v>24</v>
      </c>
      <c r="M921" s="2">
        <v>2.4537424467364821</v>
      </c>
      <c r="N921">
        <v>4</v>
      </c>
      <c r="O921" t="s">
        <v>25</v>
      </c>
      <c r="P921" t="s">
        <v>756</v>
      </c>
      <c r="T921">
        <v>2.4537420000000001</v>
      </c>
    </row>
    <row r="922" spans="1:20">
      <c r="A922">
        <v>703</v>
      </c>
      <c r="B922" t="s">
        <v>791</v>
      </c>
      <c r="C922" t="s">
        <v>15</v>
      </c>
      <c r="D922" t="s">
        <v>223</v>
      </c>
      <c r="E922" t="s">
        <v>17</v>
      </c>
      <c r="F922" t="s">
        <v>224</v>
      </c>
      <c r="G922" t="s">
        <v>225</v>
      </c>
      <c r="H922" t="s">
        <v>226</v>
      </c>
      <c r="I922" t="s">
        <v>227</v>
      </c>
      <c r="K922" t="s">
        <v>23</v>
      </c>
      <c r="L922" t="s">
        <v>24</v>
      </c>
      <c r="M922" s="2">
        <v>0.44666998586558465</v>
      </c>
      <c r="N922">
        <v>4</v>
      </c>
      <c r="O922" t="s">
        <v>25</v>
      </c>
      <c r="P922" t="s">
        <v>756</v>
      </c>
      <c r="T922">
        <v>0.44667099999999998</v>
      </c>
    </row>
    <row r="923" spans="1:20">
      <c r="A923">
        <v>704</v>
      </c>
      <c r="B923" t="s">
        <v>792</v>
      </c>
      <c r="C923" t="s">
        <v>15</v>
      </c>
      <c r="D923" t="s">
        <v>223</v>
      </c>
      <c r="E923" t="s">
        <v>17</v>
      </c>
      <c r="F923" t="s">
        <v>224</v>
      </c>
      <c r="G923" t="s">
        <v>225</v>
      </c>
      <c r="H923" t="s">
        <v>226</v>
      </c>
      <c r="I923" t="s">
        <v>227</v>
      </c>
      <c r="K923" t="s">
        <v>23</v>
      </c>
      <c r="L923" t="s">
        <v>24</v>
      </c>
      <c r="M923" s="2">
        <v>1.143906001195989</v>
      </c>
      <c r="N923">
        <v>4</v>
      </c>
      <c r="O923" t="s">
        <v>25</v>
      </c>
      <c r="P923" t="s">
        <v>756</v>
      </c>
      <c r="T923">
        <v>1.8678410000000001</v>
      </c>
    </row>
    <row r="924" spans="1:20">
      <c r="A924">
        <v>705</v>
      </c>
      <c r="B924" t="s">
        <v>793</v>
      </c>
      <c r="C924" t="s">
        <v>15</v>
      </c>
      <c r="D924" t="s">
        <v>223</v>
      </c>
      <c r="E924" t="s">
        <v>17</v>
      </c>
      <c r="F924" t="s">
        <v>224</v>
      </c>
      <c r="G924" t="s">
        <v>225</v>
      </c>
      <c r="H924" t="s">
        <v>226</v>
      </c>
      <c r="I924" t="s">
        <v>227</v>
      </c>
      <c r="K924" t="s">
        <v>23</v>
      </c>
      <c r="L924" t="s">
        <v>24</v>
      </c>
      <c r="M924" s="2">
        <v>8.4033438097685611</v>
      </c>
      <c r="N924">
        <v>4</v>
      </c>
      <c r="O924" t="s">
        <v>25</v>
      </c>
      <c r="P924" t="s">
        <v>756</v>
      </c>
      <c r="T924">
        <v>10.125866</v>
      </c>
    </row>
    <row r="925" spans="1:20">
      <c r="A925">
        <v>706</v>
      </c>
      <c r="B925" t="s">
        <v>794</v>
      </c>
      <c r="C925" t="s">
        <v>15</v>
      </c>
      <c r="D925" t="s">
        <v>223</v>
      </c>
      <c r="E925" t="s">
        <v>17</v>
      </c>
      <c r="F925" t="s">
        <v>224</v>
      </c>
      <c r="G925" t="s">
        <v>225</v>
      </c>
      <c r="H925" t="s">
        <v>226</v>
      </c>
      <c r="I925" t="s">
        <v>227</v>
      </c>
      <c r="K925" t="s">
        <v>23</v>
      </c>
      <c r="L925" t="s">
        <v>24</v>
      </c>
      <c r="M925" s="2">
        <v>5.6107912554424912E-2</v>
      </c>
      <c r="N925">
        <v>4</v>
      </c>
      <c r="O925" t="s">
        <v>25</v>
      </c>
      <c r="P925" t="s">
        <v>456</v>
      </c>
      <c r="T925">
        <v>5.6107999999999998E-2</v>
      </c>
    </row>
    <row r="926" spans="1:20">
      <c r="A926">
        <v>707</v>
      </c>
      <c r="B926" t="s">
        <v>795</v>
      </c>
      <c r="C926" t="s">
        <v>15</v>
      </c>
      <c r="D926" t="s">
        <v>223</v>
      </c>
      <c r="E926" t="s">
        <v>17</v>
      </c>
      <c r="F926" t="s">
        <v>224</v>
      </c>
      <c r="G926" t="s">
        <v>225</v>
      </c>
      <c r="H926" t="s">
        <v>226</v>
      </c>
      <c r="I926" t="s">
        <v>227</v>
      </c>
      <c r="K926" t="s">
        <v>23</v>
      </c>
      <c r="L926" t="s">
        <v>24</v>
      </c>
      <c r="M926" s="2">
        <v>14.33033837370208</v>
      </c>
      <c r="N926">
        <v>4</v>
      </c>
      <c r="O926" t="s">
        <v>25</v>
      </c>
      <c r="P926" t="s">
        <v>22</v>
      </c>
      <c r="T926">
        <v>24.620853</v>
      </c>
    </row>
    <row r="927" spans="1:20">
      <c r="A927">
        <v>708</v>
      </c>
      <c r="B927" t="s">
        <v>796</v>
      </c>
      <c r="C927" t="s">
        <v>15</v>
      </c>
      <c r="D927" t="s">
        <v>223</v>
      </c>
      <c r="E927" t="s">
        <v>17</v>
      </c>
      <c r="F927" t="s">
        <v>224</v>
      </c>
      <c r="G927" t="s">
        <v>225</v>
      </c>
      <c r="H927" t="s">
        <v>226</v>
      </c>
      <c r="I927" t="s">
        <v>227</v>
      </c>
      <c r="K927" t="s">
        <v>23</v>
      </c>
      <c r="L927" t="s">
        <v>24</v>
      </c>
      <c r="M927" s="2">
        <v>0.323002828612801</v>
      </c>
      <c r="N927">
        <v>4</v>
      </c>
      <c r="O927" t="s">
        <v>25</v>
      </c>
      <c r="P927" t="s">
        <v>22</v>
      </c>
      <c r="T927">
        <v>0.32300299999999998</v>
      </c>
    </row>
    <row r="928" spans="1:20">
      <c r="A928">
        <v>709</v>
      </c>
      <c r="B928" t="s">
        <v>797</v>
      </c>
      <c r="C928" t="s">
        <v>15</v>
      </c>
      <c r="D928" t="s">
        <v>223</v>
      </c>
      <c r="E928" t="s">
        <v>17</v>
      </c>
      <c r="F928" t="s">
        <v>224</v>
      </c>
      <c r="G928" t="s">
        <v>225</v>
      </c>
      <c r="H928" t="s">
        <v>226</v>
      </c>
      <c r="I928" t="s">
        <v>227</v>
      </c>
      <c r="K928" t="s">
        <v>23</v>
      </c>
      <c r="L928" t="s">
        <v>24</v>
      </c>
      <c r="M928" s="2">
        <v>0.34918991687382317</v>
      </c>
      <c r="N928">
        <v>4</v>
      </c>
      <c r="O928" t="s">
        <v>25</v>
      </c>
      <c r="P928" t="s">
        <v>22</v>
      </c>
      <c r="T928">
        <v>0.34918900000000003</v>
      </c>
    </row>
    <row r="929" spans="1:20">
      <c r="A929">
        <v>710</v>
      </c>
      <c r="B929" t="s">
        <v>798</v>
      </c>
      <c r="C929" t="s">
        <v>15</v>
      </c>
      <c r="D929" t="s">
        <v>223</v>
      </c>
      <c r="E929" t="s">
        <v>17</v>
      </c>
      <c r="F929" t="s">
        <v>224</v>
      </c>
      <c r="G929" t="s">
        <v>225</v>
      </c>
      <c r="H929" t="s">
        <v>226</v>
      </c>
      <c r="I929" t="s">
        <v>227</v>
      </c>
      <c r="K929" t="s">
        <v>23</v>
      </c>
      <c r="L929" t="s">
        <v>24</v>
      </c>
      <c r="M929" s="2">
        <v>0.10495576916424092</v>
      </c>
      <c r="N929">
        <v>4</v>
      </c>
      <c r="O929" t="s">
        <v>25</v>
      </c>
      <c r="P929" t="s">
        <v>456</v>
      </c>
      <c r="T929">
        <v>0.10495599999999999</v>
      </c>
    </row>
    <row r="930" spans="1:20">
      <c r="A930">
        <v>711</v>
      </c>
      <c r="B930" t="s">
        <v>799</v>
      </c>
      <c r="C930" t="s">
        <v>15</v>
      </c>
      <c r="D930" t="s">
        <v>223</v>
      </c>
      <c r="E930" t="s">
        <v>17</v>
      </c>
      <c r="F930" t="s">
        <v>224</v>
      </c>
      <c r="G930" t="s">
        <v>225</v>
      </c>
      <c r="H930" t="s">
        <v>226</v>
      </c>
      <c r="I930" t="s">
        <v>227</v>
      </c>
      <c r="K930" t="s">
        <v>23</v>
      </c>
      <c r="L930" t="s">
        <v>24</v>
      </c>
      <c r="M930" s="2">
        <v>2.1836635317258317E-2</v>
      </c>
      <c r="N930">
        <v>4</v>
      </c>
      <c r="O930" t="s">
        <v>25</v>
      </c>
      <c r="P930" t="s">
        <v>456</v>
      </c>
      <c r="T930">
        <v>2.1836999999999999E-2</v>
      </c>
    </row>
    <row r="931" spans="1:20">
      <c r="A931">
        <v>712</v>
      </c>
      <c r="B931" t="s">
        <v>800</v>
      </c>
      <c r="C931" t="s">
        <v>15</v>
      </c>
      <c r="D931" t="s">
        <v>223</v>
      </c>
      <c r="E931" t="s">
        <v>17</v>
      </c>
      <c r="F931" t="s">
        <v>224</v>
      </c>
      <c r="G931" t="s">
        <v>225</v>
      </c>
      <c r="H931" t="s">
        <v>226</v>
      </c>
      <c r="I931" t="s">
        <v>227</v>
      </c>
      <c r="K931" t="s">
        <v>23</v>
      </c>
      <c r="L931" t="s">
        <v>24</v>
      </c>
      <c r="M931" s="2">
        <v>17.196721317021098</v>
      </c>
      <c r="N931">
        <v>4</v>
      </c>
      <c r="O931" t="s">
        <v>25</v>
      </c>
      <c r="P931" t="s">
        <v>756</v>
      </c>
      <c r="T931">
        <v>17.196728</v>
      </c>
    </row>
    <row r="932" spans="1:20">
      <c r="A932">
        <v>713</v>
      </c>
      <c r="B932" t="s">
        <v>801</v>
      </c>
      <c r="C932" t="s">
        <v>15</v>
      </c>
      <c r="D932" t="s">
        <v>223</v>
      </c>
      <c r="E932" t="s">
        <v>17</v>
      </c>
      <c r="F932" t="s">
        <v>224</v>
      </c>
      <c r="G932" t="s">
        <v>225</v>
      </c>
      <c r="H932" t="s">
        <v>226</v>
      </c>
      <c r="I932" t="s">
        <v>227</v>
      </c>
      <c r="K932" t="s">
        <v>23</v>
      </c>
      <c r="L932" t="s">
        <v>24</v>
      </c>
      <c r="M932" s="2">
        <v>0.19080887626456067</v>
      </c>
      <c r="N932">
        <v>4</v>
      </c>
      <c r="O932" t="s">
        <v>25</v>
      </c>
      <c r="P932" t="s">
        <v>266</v>
      </c>
      <c r="T932">
        <v>0.19080900000000001</v>
      </c>
    </row>
    <row r="933" spans="1:20">
      <c r="A933">
        <v>715</v>
      </c>
      <c r="B933" t="s">
        <v>802</v>
      </c>
      <c r="C933" t="s">
        <v>15</v>
      </c>
      <c r="D933" t="s">
        <v>223</v>
      </c>
      <c r="E933" t="s">
        <v>17</v>
      </c>
      <c r="F933" t="s">
        <v>224</v>
      </c>
      <c r="G933" t="s">
        <v>225</v>
      </c>
      <c r="H933" t="s">
        <v>226</v>
      </c>
      <c r="I933" t="s">
        <v>227</v>
      </c>
      <c r="K933" t="s">
        <v>23</v>
      </c>
      <c r="L933" t="s">
        <v>24</v>
      </c>
      <c r="M933" s="2">
        <v>8.512950077096809</v>
      </c>
      <c r="N933">
        <v>4</v>
      </c>
      <c r="O933" t="s">
        <v>25</v>
      </c>
      <c r="P933" t="s">
        <v>756</v>
      </c>
      <c r="T933">
        <v>8.5129599999999996</v>
      </c>
    </row>
    <row r="934" spans="1:20">
      <c r="A934">
        <v>716</v>
      </c>
      <c r="B934" t="s">
        <v>803</v>
      </c>
      <c r="C934" t="s">
        <v>15</v>
      </c>
      <c r="D934" t="s">
        <v>223</v>
      </c>
      <c r="E934" t="s">
        <v>17</v>
      </c>
      <c r="F934" t="s">
        <v>224</v>
      </c>
      <c r="G934" t="s">
        <v>225</v>
      </c>
      <c r="H934" t="s">
        <v>226</v>
      </c>
      <c r="I934" t="s">
        <v>227</v>
      </c>
      <c r="K934" t="s">
        <v>23</v>
      </c>
      <c r="L934" t="s">
        <v>24</v>
      </c>
      <c r="M934" s="2">
        <v>0.58423764820132151</v>
      </c>
      <c r="N934">
        <v>4</v>
      </c>
      <c r="O934" t="s">
        <v>25</v>
      </c>
      <c r="P934" t="s">
        <v>756</v>
      </c>
      <c r="T934">
        <v>0.58423700000000001</v>
      </c>
    </row>
    <row r="935" spans="1:20">
      <c r="A935">
        <v>717</v>
      </c>
      <c r="B935" t="s">
        <v>804</v>
      </c>
      <c r="C935" t="s">
        <v>15</v>
      </c>
      <c r="D935" t="s">
        <v>223</v>
      </c>
      <c r="E935" t="s">
        <v>17</v>
      </c>
      <c r="F935" t="s">
        <v>224</v>
      </c>
      <c r="G935" t="s">
        <v>225</v>
      </c>
      <c r="H935" t="s">
        <v>226</v>
      </c>
      <c r="I935" t="s">
        <v>227</v>
      </c>
      <c r="K935" t="s">
        <v>23</v>
      </c>
      <c r="L935" t="s">
        <v>24</v>
      </c>
      <c r="M935" s="2">
        <v>2.716326811157292</v>
      </c>
      <c r="N935">
        <v>4</v>
      </c>
      <c r="O935" t="s">
        <v>25</v>
      </c>
      <c r="P935" t="s">
        <v>759</v>
      </c>
      <c r="T935">
        <v>2.7163279999999999</v>
      </c>
    </row>
    <row r="936" spans="1:20">
      <c r="A936">
        <v>718</v>
      </c>
      <c r="B936" t="s">
        <v>805</v>
      </c>
      <c r="C936" t="s">
        <v>15</v>
      </c>
      <c r="D936" t="s">
        <v>223</v>
      </c>
      <c r="E936" t="s">
        <v>17</v>
      </c>
      <c r="F936" t="s">
        <v>224</v>
      </c>
      <c r="G936" t="s">
        <v>225</v>
      </c>
      <c r="H936" t="s">
        <v>226</v>
      </c>
      <c r="I936" t="s">
        <v>227</v>
      </c>
      <c r="K936" t="s">
        <v>23</v>
      </c>
      <c r="L936" t="s">
        <v>24</v>
      </c>
      <c r="M936" s="2">
        <v>4.1321706911037195</v>
      </c>
      <c r="N936">
        <v>4</v>
      </c>
      <c r="O936" t="s">
        <v>25</v>
      </c>
      <c r="P936" t="s">
        <v>759</v>
      </c>
      <c r="T936">
        <v>4.1321690000000002</v>
      </c>
    </row>
    <row r="937" spans="1:20">
      <c r="A937">
        <v>719</v>
      </c>
      <c r="B937" t="s">
        <v>806</v>
      </c>
      <c r="C937" t="s">
        <v>15</v>
      </c>
      <c r="D937" t="s">
        <v>223</v>
      </c>
      <c r="E937" t="s">
        <v>17</v>
      </c>
      <c r="F937" t="s">
        <v>224</v>
      </c>
      <c r="G937" t="s">
        <v>225</v>
      </c>
      <c r="H937" t="s">
        <v>226</v>
      </c>
      <c r="I937" t="s">
        <v>227</v>
      </c>
      <c r="K937" t="s">
        <v>23</v>
      </c>
      <c r="L937" t="s">
        <v>24</v>
      </c>
      <c r="M937" s="2">
        <v>1.7121944816474997</v>
      </c>
      <c r="N937">
        <v>4</v>
      </c>
      <c r="O937" t="s">
        <v>25</v>
      </c>
      <c r="P937" t="s">
        <v>756</v>
      </c>
      <c r="T937">
        <v>1.7121949999999999</v>
      </c>
    </row>
    <row r="938" spans="1:20">
      <c r="A938">
        <v>720</v>
      </c>
      <c r="B938" t="s">
        <v>807</v>
      </c>
      <c r="C938" t="s">
        <v>15</v>
      </c>
      <c r="D938" t="s">
        <v>223</v>
      </c>
      <c r="E938" t="s">
        <v>17</v>
      </c>
      <c r="F938" t="s">
        <v>224</v>
      </c>
      <c r="G938" t="s">
        <v>225</v>
      </c>
      <c r="H938" t="s">
        <v>226</v>
      </c>
      <c r="I938" t="s">
        <v>227</v>
      </c>
      <c r="K938" t="s">
        <v>23</v>
      </c>
      <c r="L938" t="s">
        <v>24</v>
      </c>
      <c r="M938" s="2">
        <v>3.7187353041617452</v>
      </c>
      <c r="N938">
        <v>4</v>
      </c>
      <c r="O938" t="s">
        <v>25</v>
      </c>
      <c r="P938" t="s">
        <v>759</v>
      </c>
      <c r="T938">
        <v>3.7187359999999998</v>
      </c>
    </row>
    <row r="939" spans="1:20">
      <c r="A939">
        <v>721</v>
      </c>
      <c r="B939" t="s">
        <v>808</v>
      </c>
      <c r="C939" t="s">
        <v>15</v>
      </c>
      <c r="D939" t="s">
        <v>223</v>
      </c>
      <c r="E939" t="s">
        <v>17</v>
      </c>
      <c r="F939" t="s">
        <v>224</v>
      </c>
      <c r="G939" t="s">
        <v>225</v>
      </c>
      <c r="H939" t="s">
        <v>226</v>
      </c>
      <c r="I939" t="s">
        <v>227</v>
      </c>
      <c r="K939" t="s">
        <v>23</v>
      </c>
      <c r="L939" t="s">
        <v>24</v>
      </c>
      <c r="M939" s="2">
        <v>1.0400120004151368</v>
      </c>
      <c r="N939">
        <v>4</v>
      </c>
      <c r="O939" t="s">
        <v>25</v>
      </c>
      <c r="P939" t="s">
        <v>759</v>
      </c>
      <c r="T939">
        <v>1.0400119999999999</v>
      </c>
    </row>
    <row r="940" spans="1:20">
      <c r="A940">
        <v>722</v>
      </c>
      <c r="B940" t="s">
        <v>809</v>
      </c>
      <c r="C940" t="s">
        <v>15</v>
      </c>
      <c r="D940" t="s">
        <v>223</v>
      </c>
      <c r="E940" t="s">
        <v>17</v>
      </c>
      <c r="F940" t="s">
        <v>224</v>
      </c>
      <c r="G940" t="s">
        <v>225</v>
      </c>
      <c r="H940" t="s">
        <v>226</v>
      </c>
      <c r="I940" t="s">
        <v>227</v>
      </c>
      <c r="K940" t="s">
        <v>23</v>
      </c>
      <c r="L940" t="s">
        <v>24</v>
      </c>
      <c r="M940" s="2">
        <v>0.43140059997133579</v>
      </c>
      <c r="N940">
        <v>4</v>
      </c>
      <c r="O940" t="s">
        <v>25</v>
      </c>
      <c r="P940" t="s">
        <v>756</v>
      </c>
      <c r="T940">
        <v>0.43140099999999998</v>
      </c>
    </row>
    <row r="941" spans="1:20">
      <c r="A941">
        <v>723</v>
      </c>
      <c r="B941" t="s">
        <v>810</v>
      </c>
      <c r="C941" t="s">
        <v>15</v>
      </c>
      <c r="D941" t="s">
        <v>223</v>
      </c>
      <c r="E941" t="s">
        <v>17</v>
      </c>
      <c r="F941" t="s">
        <v>224</v>
      </c>
      <c r="G941" t="s">
        <v>225</v>
      </c>
      <c r="H941" t="s">
        <v>226</v>
      </c>
      <c r="I941" t="s">
        <v>227</v>
      </c>
      <c r="K941" t="s">
        <v>23</v>
      </c>
      <c r="L941" t="s">
        <v>24</v>
      </c>
      <c r="M941" s="2">
        <v>0.10438174411766159</v>
      </c>
      <c r="N941">
        <v>4</v>
      </c>
      <c r="O941" t="s">
        <v>25</v>
      </c>
      <c r="P941" t="s">
        <v>756</v>
      </c>
      <c r="T941">
        <v>0.104383</v>
      </c>
    </row>
    <row r="942" spans="1:20">
      <c r="A942">
        <v>724</v>
      </c>
      <c r="B942" t="s">
        <v>811</v>
      </c>
      <c r="C942" t="s">
        <v>15</v>
      </c>
      <c r="D942" t="s">
        <v>223</v>
      </c>
      <c r="E942" t="s">
        <v>17</v>
      </c>
      <c r="F942" t="s">
        <v>224</v>
      </c>
      <c r="G942" t="s">
        <v>225</v>
      </c>
      <c r="H942" t="s">
        <v>226</v>
      </c>
      <c r="I942" t="s">
        <v>227</v>
      </c>
      <c r="K942" t="s">
        <v>23</v>
      </c>
      <c r="L942" t="s">
        <v>24</v>
      </c>
      <c r="M942" s="2">
        <v>9.3422134924361107</v>
      </c>
      <c r="N942">
        <v>4</v>
      </c>
      <c r="O942" t="s">
        <v>25</v>
      </c>
      <c r="P942" t="s">
        <v>759</v>
      </c>
      <c r="T942">
        <v>9.3422160000000005</v>
      </c>
    </row>
    <row r="943" spans="1:20">
      <c r="A943">
        <v>725</v>
      </c>
      <c r="B943" t="s">
        <v>812</v>
      </c>
      <c r="C943" t="s">
        <v>15</v>
      </c>
      <c r="D943" t="s">
        <v>223</v>
      </c>
      <c r="E943" t="s">
        <v>17</v>
      </c>
      <c r="F943" t="s">
        <v>224</v>
      </c>
      <c r="G943" t="s">
        <v>225</v>
      </c>
      <c r="H943" t="s">
        <v>226</v>
      </c>
      <c r="I943" t="s">
        <v>227</v>
      </c>
      <c r="K943" t="s">
        <v>23</v>
      </c>
      <c r="L943" t="s">
        <v>24</v>
      </c>
      <c r="M943" s="2">
        <v>14.735097072792239</v>
      </c>
      <c r="N943">
        <v>4</v>
      </c>
      <c r="O943" t="s">
        <v>25</v>
      </c>
      <c r="P943" t="s">
        <v>759</v>
      </c>
      <c r="T943">
        <v>14.735110000000001</v>
      </c>
    </row>
    <row r="944" spans="1:20">
      <c r="A944">
        <v>726</v>
      </c>
      <c r="B944" t="s">
        <v>813</v>
      </c>
      <c r="C944" t="s">
        <v>15</v>
      </c>
      <c r="D944" t="s">
        <v>223</v>
      </c>
      <c r="E944" t="s">
        <v>17</v>
      </c>
      <c r="F944" t="s">
        <v>224</v>
      </c>
      <c r="G944" t="s">
        <v>225</v>
      </c>
      <c r="H944" t="s">
        <v>226</v>
      </c>
      <c r="I944" t="s">
        <v>227</v>
      </c>
      <c r="K944" t="s">
        <v>23</v>
      </c>
      <c r="L944" t="s">
        <v>24</v>
      </c>
      <c r="M944" s="2">
        <v>17.632244877015758</v>
      </c>
      <c r="N944">
        <v>4</v>
      </c>
      <c r="O944" t="s">
        <v>25</v>
      </c>
      <c r="P944" t="s">
        <v>814</v>
      </c>
      <c r="T944">
        <v>17.632254</v>
      </c>
    </row>
    <row r="945" spans="1:20">
      <c r="A945">
        <v>727</v>
      </c>
      <c r="B945" t="s">
        <v>815</v>
      </c>
      <c r="C945" t="s">
        <v>15</v>
      </c>
      <c r="D945" t="s">
        <v>223</v>
      </c>
      <c r="E945" t="s">
        <v>17</v>
      </c>
      <c r="F945" t="s">
        <v>224</v>
      </c>
      <c r="G945" t="s">
        <v>225</v>
      </c>
      <c r="H945" t="s">
        <v>226</v>
      </c>
      <c r="I945" t="s">
        <v>227</v>
      </c>
      <c r="K945" t="s">
        <v>23</v>
      </c>
      <c r="L945" t="s">
        <v>24</v>
      </c>
      <c r="M945" s="2">
        <v>2.7472811273431743</v>
      </c>
      <c r="N945">
        <v>4</v>
      </c>
      <c r="O945" t="s">
        <v>25</v>
      </c>
      <c r="P945" t="s">
        <v>759</v>
      </c>
      <c r="T945">
        <v>2.7472810000000001</v>
      </c>
    </row>
    <row r="946" spans="1:20">
      <c r="A946">
        <v>728</v>
      </c>
      <c r="B946" t="s">
        <v>816</v>
      </c>
      <c r="C946" t="s">
        <v>15</v>
      </c>
      <c r="D946" t="s">
        <v>223</v>
      </c>
      <c r="E946" t="s">
        <v>17</v>
      </c>
      <c r="F946" t="s">
        <v>224</v>
      </c>
      <c r="G946" t="s">
        <v>225</v>
      </c>
      <c r="H946" t="s">
        <v>226</v>
      </c>
      <c r="I946" t="s">
        <v>227</v>
      </c>
      <c r="K946" t="s">
        <v>23</v>
      </c>
      <c r="L946" t="s">
        <v>24</v>
      </c>
      <c r="M946" s="2">
        <v>21.353900591075551</v>
      </c>
      <c r="N946">
        <v>4</v>
      </c>
      <c r="O946" t="s">
        <v>25</v>
      </c>
      <c r="P946" t="s">
        <v>759</v>
      </c>
      <c r="T946">
        <v>21.353915000000001</v>
      </c>
    </row>
    <row r="947" spans="1:20">
      <c r="A947">
        <v>729</v>
      </c>
      <c r="B947" t="s">
        <v>817</v>
      </c>
      <c r="C947" t="s">
        <v>15</v>
      </c>
      <c r="D947" t="s">
        <v>223</v>
      </c>
      <c r="E947" t="s">
        <v>17</v>
      </c>
      <c r="F947" t="s">
        <v>224</v>
      </c>
      <c r="G947" t="s">
        <v>225</v>
      </c>
      <c r="H947" t="s">
        <v>226</v>
      </c>
      <c r="I947" t="s">
        <v>227</v>
      </c>
      <c r="K947" t="s">
        <v>23</v>
      </c>
      <c r="L947" t="s">
        <v>24</v>
      </c>
      <c r="M947" s="2">
        <v>2.8535963156620192</v>
      </c>
      <c r="N947">
        <v>4</v>
      </c>
      <c r="O947" t="s">
        <v>25</v>
      </c>
      <c r="P947" t="s">
        <v>759</v>
      </c>
      <c r="T947">
        <v>2.8536000000000001</v>
      </c>
    </row>
    <row r="948" spans="1:20">
      <c r="A948">
        <v>730</v>
      </c>
      <c r="B948" t="s">
        <v>818</v>
      </c>
      <c r="C948" t="s">
        <v>15</v>
      </c>
      <c r="D948" t="s">
        <v>223</v>
      </c>
      <c r="E948" t="s">
        <v>17</v>
      </c>
      <c r="F948" t="s">
        <v>224</v>
      </c>
      <c r="G948" t="s">
        <v>225</v>
      </c>
      <c r="H948" t="s">
        <v>226</v>
      </c>
      <c r="I948" t="s">
        <v>227</v>
      </c>
      <c r="K948" t="s">
        <v>23</v>
      </c>
      <c r="L948" t="s">
        <v>24</v>
      </c>
      <c r="M948" s="2">
        <v>3.676280139910943</v>
      </c>
      <c r="N948">
        <v>4</v>
      </c>
      <c r="O948" t="s">
        <v>25</v>
      </c>
      <c r="P948" t="s">
        <v>759</v>
      </c>
      <c r="T948">
        <v>3.6762809999999999</v>
      </c>
    </row>
    <row r="949" spans="1:20">
      <c r="A949">
        <v>731</v>
      </c>
      <c r="B949" t="s">
        <v>819</v>
      </c>
      <c r="C949" t="s">
        <v>15</v>
      </c>
      <c r="D949" t="s">
        <v>223</v>
      </c>
      <c r="E949" t="s">
        <v>17</v>
      </c>
      <c r="F949" t="s">
        <v>224</v>
      </c>
      <c r="G949" t="s">
        <v>225</v>
      </c>
      <c r="H949" t="s">
        <v>226</v>
      </c>
      <c r="I949" t="s">
        <v>227</v>
      </c>
      <c r="K949" t="s">
        <v>23</v>
      </c>
      <c r="L949" t="s">
        <v>24</v>
      </c>
      <c r="M949" s="2">
        <v>4.6749351222923448</v>
      </c>
      <c r="N949">
        <v>4</v>
      </c>
      <c r="O949" t="s">
        <v>25</v>
      </c>
      <c r="P949" t="s">
        <v>759</v>
      </c>
      <c r="T949">
        <v>4.6749359999999998</v>
      </c>
    </row>
    <row r="950" spans="1:20">
      <c r="A950">
        <v>732</v>
      </c>
      <c r="B950" t="s">
        <v>820</v>
      </c>
      <c r="C950" t="s">
        <v>15</v>
      </c>
      <c r="D950" t="s">
        <v>223</v>
      </c>
      <c r="E950" t="s">
        <v>17</v>
      </c>
      <c r="F950" t="s">
        <v>224</v>
      </c>
      <c r="G950" t="s">
        <v>225</v>
      </c>
      <c r="H950" t="s">
        <v>226</v>
      </c>
      <c r="I950" t="s">
        <v>227</v>
      </c>
      <c r="K950" t="s">
        <v>23</v>
      </c>
      <c r="L950" t="s">
        <v>24</v>
      </c>
      <c r="M950" s="2">
        <v>0.318954523260009</v>
      </c>
      <c r="N950">
        <v>4</v>
      </c>
      <c r="O950" t="s">
        <v>25</v>
      </c>
      <c r="P950" t="s">
        <v>814</v>
      </c>
      <c r="T950">
        <v>0.31895499999999999</v>
      </c>
    </row>
    <row r="951" spans="1:20">
      <c r="A951">
        <v>733</v>
      </c>
      <c r="B951" t="s">
        <v>821</v>
      </c>
      <c r="C951" t="s">
        <v>15</v>
      </c>
      <c r="D951" t="s">
        <v>223</v>
      </c>
      <c r="E951" t="s">
        <v>17</v>
      </c>
      <c r="F951" t="s">
        <v>224</v>
      </c>
      <c r="G951" t="s">
        <v>225</v>
      </c>
      <c r="H951" t="s">
        <v>226</v>
      </c>
      <c r="I951" t="s">
        <v>227</v>
      </c>
      <c r="K951" t="s">
        <v>23</v>
      </c>
      <c r="L951" t="s">
        <v>24</v>
      </c>
      <c r="M951" s="2">
        <v>22.888481582263779</v>
      </c>
      <c r="N951">
        <v>4</v>
      </c>
      <c r="O951" t="s">
        <v>25</v>
      </c>
      <c r="P951" t="s">
        <v>814</v>
      </c>
      <c r="T951">
        <v>22.888500000000001</v>
      </c>
    </row>
    <row r="952" spans="1:20">
      <c r="A952">
        <v>734</v>
      </c>
      <c r="B952" t="s">
        <v>822</v>
      </c>
      <c r="C952" t="s">
        <v>15</v>
      </c>
      <c r="D952" t="s">
        <v>223</v>
      </c>
      <c r="E952" t="s">
        <v>17</v>
      </c>
      <c r="F952" t="s">
        <v>224</v>
      </c>
      <c r="G952" t="s">
        <v>225</v>
      </c>
      <c r="H952" t="s">
        <v>226</v>
      </c>
      <c r="I952" t="s">
        <v>227</v>
      </c>
      <c r="K952" t="s">
        <v>23</v>
      </c>
      <c r="L952" t="s">
        <v>24</v>
      </c>
      <c r="M952" s="2">
        <v>1.3170288591648833</v>
      </c>
      <c r="N952">
        <v>4</v>
      </c>
      <c r="O952" t="s">
        <v>25</v>
      </c>
      <c r="P952" t="s">
        <v>823</v>
      </c>
      <c r="T952">
        <v>1.317029</v>
      </c>
    </row>
    <row r="953" spans="1:20">
      <c r="A953">
        <v>735</v>
      </c>
      <c r="B953" t="s">
        <v>824</v>
      </c>
      <c r="C953" t="s">
        <v>15</v>
      </c>
      <c r="D953" t="s">
        <v>223</v>
      </c>
      <c r="E953" t="s">
        <v>17</v>
      </c>
      <c r="F953" t="s">
        <v>224</v>
      </c>
      <c r="G953" t="s">
        <v>225</v>
      </c>
      <c r="H953" t="s">
        <v>226</v>
      </c>
      <c r="I953" t="s">
        <v>227</v>
      </c>
      <c r="K953" t="s">
        <v>23</v>
      </c>
      <c r="L953" t="s">
        <v>24</v>
      </c>
      <c r="M953" s="2">
        <v>0.11818482304799276</v>
      </c>
      <c r="N953">
        <v>4</v>
      </c>
      <c r="O953" t="s">
        <v>25</v>
      </c>
      <c r="P953" t="s">
        <v>823</v>
      </c>
      <c r="T953">
        <v>0.118185</v>
      </c>
    </row>
    <row r="954" spans="1:20">
      <c r="A954">
        <v>736</v>
      </c>
      <c r="B954" t="s">
        <v>825</v>
      </c>
      <c r="C954" t="s">
        <v>15</v>
      </c>
      <c r="D954" t="s">
        <v>223</v>
      </c>
      <c r="E954" t="s">
        <v>17</v>
      </c>
      <c r="F954" t="s">
        <v>224</v>
      </c>
      <c r="G954" t="s">
        <v>225</v>
      </c>
      <c r="H954" t="s">
        <v>226</v>
      </c>
      <c r="I954" t="s">
        <v>227</v>
      </c>
      <c r="K954" t="s">
        <v>23</v>
      </c>
      <c r="L954" t="s">
        <v>24</v>
      </c>
      <c r="M954" s="2">
        <v>6.4825643392655037</v>
      </c>
      <c r="N954">
        <v>4</v>
      </c>
      <c r="O954" t="s">
        <v>25</v>
      </c>
      <c r="P954" t="s">
        <v>823</v>
      </c>
      <c r="T954">
        <v>6.4825730000000004</v>
      </c>
    </row>
    <row r="955" spans="1:20">
      <c r="A955">
        <v>737</v>
      </c>
      <c r="B955" t="s">
        <v>826</v>
      </c>
      <c r="C955" t="s">
        <v>15</v>
      </c>
      <c r="D955" t="s">
        <v>223</v>
      </c>
      <c r="E955" t="s">
        <v>17</v>
      </c>
      <c r="F955" t="s">
        <v>224</v>
      </c>
      <c r="G955" t="s">
        <v>225</v>
      </c>
      <c r="H955" t="s">
        <v>226</v>
      </c>
      <c r="I955" t="s">
        <v>227</v>
      </c>
      <c r="K955" t="s">
        <v>23</v>
      </c>
      <c r="L955" t="s">
        <v>24</v>
      </c>
      <c r="M955" s="2">
        <v>4.5142392566088274</v>
      </c>
      <c r="N955">
        <v>4</v>
      </c>
      <c r="O955" t="s">
        <v>25</v>
      </c>
      <c r="P955" t="s">
        <v>823</v>
      </c>
      <c r="T955">
        <v>4.5142449999999998</v>
      </c>
    </row>
    <row r="956" spans="1:20">
      <c r="A956">
        <v>738</v>
      </c>
      <c r="B956" t="s">
        <v>827</v>
      </c>
      <c r="C956" t="s">
        <v>15</v>
      </c>
      <c r="D956" t="s">
        <v>223</v>
      </c>
      <c r="E956" t="s">
        <v>17</v>
      </c>
      <c r="F956" t="s">
        <v>224</v>
      </c>
      <c r="G956" t="s">
        <v>225</v>
      </c>
      <c r="H956" t="s">
        <v>226</v>
      </c>
      <c r="I956" t="s">
        <v>227</v>
      </c>
      <c r="K956" t="s">
        <v>23</v>
      </c>
      <c r="L956" t="s">
        <v>24</v>
      </c>
      <c r="M956" s="2">
        <v>0.22160217106596225</v>
      </c>
      <c r="N956">
        <v>4</v>
      </c>
      <c r="O956" t="s">
        <v>25</v>
      </c>
      <c r="P956" t="s">
        <v>823</v>
      </c>
      <c r="T956">
        <v>0.22160199999999999</v>
      </c>
    </row>
    <row r="957" spans="1:20">
      <c r="A957">
        <v>741</v>
      </c>
      <c r="B957" t="s">
        <v>828</v>
      </c>
      <c r="C957" t="s">
        <v>15</v>
      </c>
      <c r="D957" t="s">
        <v>223</v>
      </c>
      <c r="E957" t="s">
        <v>17</v>
      </c>
      <c r="F957" t="s">
        <v>224</v>
      </c>
      <c r="G957" t="s">
        <v>225</v>
      </c>
      <c r="H957" t="s">
        <v>226</v>
      </c>
      <c r="I957" t="s">
        <v>227</v>
      </c>
      <c r="K957" t="s">
        <v>23</v>
      </c>
      <c r="L957" t="s">
        <v>24</v>
      </c>
      <c r="M957" s="2">
        <v>13.44020624731273</v>
      </c>
      <c r="N957">
        <v>4</v>
      </c>
      <c r="O957" t="s">
        <v>25</v>
      </c>
      <c r="P957" t="s">
        <v>244</v>
      </c>
      <c r="T957">
        <v>13.440225999999999</v>
      </c>
    </row>
    <row r="958" spans="1:20">
      <c r="A958">
        <v>742</v>
      </c>
      <c r="B958" t="s">
        <v>829</v>
      </c>
      <c r="C958" t="s">
        <v>15</v>
      </c>
      <c r="D958" t="s">
        <v>223</v>
      </c>
      <c r="E958" t="s">
        <v>17</v>
      </c>
      <c r="F958" t="s">
        <v>224</v>
      </c>
      <c r="G958" t="s">
        <v>225</v>
      </c>
      <c r="H958" t="s">
        <v>226</v>
      </c>
      <c r="I958" t="s">
        <v>227</v>
      </c>
      <c r="K958" t="s">
        <v>23</v>
      </c>
      <c r="L958" t="s">
        <v>24</v>
      </c>
      <c r="M958" s="2">
        <v>0.56731710758464582</v>
      </c>
      <c r="N958">
        <v>4</v>
      </c>
      <c r="O958" t="s">
        <v>25</v>
      </c>
      <c r="P958" t="s">
        <v>244</v>
      </c>
      <c r="T958">
        <v>0.56731600000000004</v>
      </c>
    </row>
    <row r="959" spans="1:20">
      <c r="A959">
        <v>744</v>
      </c>
      <c r="B959" t="s">
        <v>830</v>
      </c>
      <c r="C959" t="s">
        <v>15</v>
      </c>
      <c r="D959" t="s">
        <v>223</v>
      </c>
      <c r="E959" t="s">
        <v>17</v>
      </c>
      <c r="F959" t="s">
        <v>224</v>
      </c>
      <c r="G959" t="s">
        <v>225</v>
      </c>
      <c r="H959" t="s">
        <v>226</v>
      </c>
      <c r="I959" t="s">
        <v>227</v>
      </c>
      <c r="K959" t="s">
        <v>23</v>
      </c>
      <c r="L959" t="s">
        <v>24</v>
      </c>
      <c r="M959" s="2">
        <v>0.72504647726879601</v>
      </c>
      <c r="N959">
        <v>4</v>
      </c>
      <c r="O959" t="s">
        <v>25</v>
      </c>
      <c r="P959" t="s">
        <v>244</v>
      </c>
      <c r="T959">
        <v>0.725047</v>
      </c>
    </row>
    <row r="960" spans="1:20">
      <c r="A960">
        <v>745</v>
      </c>
      <c r="B960" t="s">
        <v>831</v>
      </c>
      <c r="C960" t="s">
        <v>15</v>
      </c>
      <c r="D960" t="s">
        <v>223</v>
      </c>
      <c r="E960" t="s">
        <v>17</v>
      </c>
      <c r="F960" t="s">
        <v>224</v>
      </c>
      <c r="G960" t="s">
        <v>225</v>
      </c>
      <c r="H960" t="s">
        <v>226</v>
      </c>
      <c r="I960" t="s">
        <v>227</v>
      </c>
      <c r="K960" t="s">
        <v>23</v>
      </c>
      <c r="L960" t="s">
        <v>24</v>
      </c>
      <c r="M960" s="2">
        <v>3.1596934912500063</v>
      </c>
      <c r="N960">
        <v>4</v>
      </c>
      <c r="O960" t="s">
        <v>25</v>
      </c>
      <c r="P960" t="s">
        <v>244</v>
      </c>
      <c r="T960">
        <v>3.1596950000000001</v>
      </c>
    </row>
    <row r="961" spans="1:20">
      <c r="A961">
        <v>748</v>
      </c>
      <c r="B961" t="s">
        <v>832</v>
      </c>
      <c r="C961" t="s">
        <v>15</v>
      </c>
      <c r="D961" t="s">
        <v>223</v>
      </c>
      <c r="E961" t="s">
        <v>17</v>
      </c>
      <c r="F961" t="s">
        <v>224</v>
      </c>
      <c r="G961" t="s">
        <v>225</v>
      </c>
      <c r="H961" t="s">
        <v>226</v>
      </c>
      <c r="I961" t="s">
        <v>227</v>
      </c>
      <c r="K961" t="s">
        <v>23</v>
      </c>
      <c r="L961" t="s">
        <v>24</v>
      </c>
      <c r="M961" s="2">
        <v>3.1995347998201071E-2</v>
      </c>
      <c r="N961">
        <v>4</v>
      </c>
      <c r="O961" t="s">
        <v>25</v>
      </c>
      <c r="P961" t="s">
        <v>833</v>
      </c>
      <c r="T961">
        <v>3.1995000000000003E-2</v>
      </c>
    </row>
    <row r="962" spans="1:20">
      <c r="A962">
        <v>750</v>
      </c>
      <c r="B962" t="s">
        <v>834</v>
      </c>
      <c r="C962" t="s">
        <v>15</v>
      </c>
      <c r="D962" t="s">
        <v>223</v>
      </c>
      <c r="E962" t="s">
        <v>17</v>
      </c>
      <c r="F962" t="s">
        <v>224</v>
      </c>
      <c r="G962" t="s">
        <v>225</v>
      </c>
      <c r="H962" t="s">
        <v>226</v>
      </c>
      <c r="I962" t="s">
        <v>227</v>
      </c>
      <c r="K962" t="s">
        <v>23</v>
      </c>
      <c r="L962" t="s">
        <v>24</v>
      </c>
      <c r="M962" s="2">
        <v>2.2488897058460142</v>
      </c>
      <c r="N962">
        <v>4</v>
      </c>
      <c r="O962" t="s">
        <v>25</v>
      </c>
      <c r="P962" t="s">
        <v>64</v>
      </c>
      <c r="T962">
        <v>2.248891</v>
      </c>
    </row>
    <row r="963" spans="1:20">
      <c r="A963">
        <v>751</v>
      </c>
      <c r="B963" t="s">
        <v>835</v>
      </c>
      <c r="C963" t="s">
        <v>15</v>
      </c>
      <c r="D963" t="s">
        <v>223</v>
      </c>
      <c r="E963" t="s">
        <v>17</v>
      </c>
      <c r="F963" t="s">
        <v>224</v>
      </c>
      <c r="G963" t="s">
        <v>225</v>
      </c>
      <c r="H963" t="s">
        <v>226</v>
      </c>
      <c r="I963" t="s">
        <v>227</v>
      </c>
      <c r="K963" t="s">
        <v>23</v>
      </c>
      <c r="L963" t="s">
        <v>24</v>
      </c>
      <c r="M963" s="2">
        <v>1.9049484034535418</v>
      </c>
      <c r="N963">
        <v>4</v>
      </c>
      <c r="O963" t="s">
        <v>25</v>
      </c>
      <c r="P963" t="s">
        <v>64</v>
      </c>
      <c r="T963">
        <v>1.904949</v>
      </c>
    </row>
    <row r="964" spans="1:20">
      <c r="A964">
        <v>752</v>
      </c>
      <c r="B964" t="s">
        <v>836</v>
      </c>
      <c r="C964" t="s">
        <v>15</v>
      </c>
      <c r="D964" t="s">
        <v>223</v>
      </c>
      <c r="E964" t="s">
        <v>17</v>
      </c>
      <c r="F964" t="s">
        <v>224</v>
      </c>
      <c r="G964" t="s">
        <v>225</v>
      </c>
      <c r="H964" t="s">
        <v>226</v>
      </c>
      <c r="I964" t="s">
        <v>227</v>
      </c>
      <c r="K964" t="s">
        <v>23</v>
      </c>
      <c r="L964" t="s">
        <v>24</v>
      </c>
      <c r="M964" s="2">
        <v>2.6249883059952657</v>
      </c>
      <c r="N964">
        <v>4</v>
      </c>
      <c r="O964" t="s">
        <v>25</v>
      </c>
      <c r="P964" t="s">
        <v>64</v>
      </c>
      <c r="T964">
        <v>2.6249910000000001</v>
      </c>
    </row>
    <row r="965" spans="1:20">
      <c r="A965">
        <v>753</v>
      </c>
      <c r="B965" t="s">
        <v>837</v>
      </c>
      <c r="C965" t="s">
        <v>15</v>
      </c>
      <c r="D965" t="s">
        <v>223</v>
      </c>
      <c r="E965" t="s">
        <v>17</v>
      </c>
      <c r="F965" t="s">
        <v>224</v>
      </c>
      <c r="G965" t="s">
        <v>225</v>
      </c>
      <c r="H965" t="s">
        <v>226</v>
      </c>
      <c r="I965" t="s">
        <v>227</v>
      </c>
      <c r="K965" t="s">
        <v>23</v>
      </c>
      <c r="L965" t="s">
        <v>24</v>
      </c>
      <c r="M965" s="2">
        <v>10.861447244283221</v>
      </c>
      <c r="N965">
        <v>4</v>
      </c>
      <c r="O965" t="s">
        <v>25</v>
      </c>
      <c r="P965" t="s">
        <v>64</v>
      </c>
      <c r="T965">
        <v>10.861454</v>
      </c>
    </row>
    <row r="966" spans="1:20">
      <c r="A966">
        <v>755</v>
      </c>
      <c r="B966" t="s">
        <v>838</v>
      </c>
      <c r="C966" t="s">
        <v>15</v>
      </c>
      <c r="D966" t="s">
        <v>223</v>
      </c>
      <c r="E966" t="s">
        <v>17</v>
      </c>
      <c r="F966" t="s">
        <v>224</v>
      </c>
      <c r="G966" t="s">
        <v>225</v>
      </c>
      <c r="H966" t="s">
        <v>226</v>
      </c>
      <c r="I966" t="s">
        <v>227</v>
      </c>
      <c r="K966" t="s">
        <v>23</v>
      </c>
      <c r="L966" t="s">
        <v>24</v>
      </c>
      <c r="M966" s="2">
        <v>1.6207411400443799</v>
      </c>
      <c r="N966">
        <v>4</v>
      </c>
      <c r="O966" t="s">
        <v>25</v>
      </c>
      <c r="P966" t="s">
        <v>839</v>
      </c>
      <c r="T966">
        <v>1.620744</v>
      </c>
    </row>
    <row r="967" spans="1:20">
      <c r="A967">
        <v>757</v>
      </c>
      <c r="B967" t="s">
        <v>840</v>
      </c>
      <c r="C967" t="s">
        <v>15</v>
      </c>
      <c r="D967" t="s">
        <v>223</v>
      </c>
      <c r="E967" t="s">
        <v>17</v>
      </c>
      <c r="F967" t="s">
        <v>224</v>
      </c>
      <c r="G967" t="s">
        <v>225</v>
      </c>
      <c r="H967" t="s">
        <v>226</v>
      </c>
      <c r="I967" t="s">
        <v>227</v>
      </c>
      <c r="K967" t="s">
        <v>23</v>
      </c>
      <c r="L967" t="s">
        <v>24</v>
      </c>
      <c r="M967" s="2">
        <v>4.6441315400087966</v>
      </c>
      <c r="N967">
        <v>4</v>
      </c>
      <c r="O967" t="s">
        <v>25</v>
      </c>
      <c r="P967" t="s">
        <v>244</v>
      </c>
      <c r="T967">
        <v>4.6441379999999999</v>
      </c>
    </row>
    <row r="968" spans="1:20">
      <c r="A968">
        <v>758</v>
      </c>
      <c r="B968" t="s">
        <v>841</v>
      </c>
      <c r="C968" t="s">
        <v>15</v>
      </c>
      <c r="D968" t="s">
        <v>223</v>
      </c>
      <c r="E968" t="s">
        <v>17</v>
      </c>
      <c r="F968" t="s">
        <v>224</v>
      </c>
      <c r="G968" t="s">
        <v>225</v>
      </c>
      <c r="H968" t="s">
        <v>226</v>
      </c>
      <c r="I968" t="s">
        <v>227</v>
      </c>
      <c r="K968" t="s">
        <v>23</v>
      </c>
      <c r="L968" t="s">
        <v>24</v>
      </c>
      <c r="M968" s="2">
        <v>2.5447687263705685</v>
      </c>
      <c r="N968">
        <v>4</v>
      </c>
      <c r="O968" t="s">
        <v>25</v>
      </c>
      <c r="P968" t="s">
        <v>244</v>
      </c>
      <c r="T968">
        <v>2.5447679999999999</v>
      </c>
    </row>
    <row r="969" spans="1:20">
      <c r="A969">
        <v>759</v>
      </c>
      <c r="B969" t="s">
        <v>842</v>
      </c>
      <c r="C969" t="s">
        <v>15</v>
      </c>
      <c r="D969" t="s">
        <v>223</v>
      </c>
      <c r="E969" t="s">
        <v>17</v>
      </c>
      <c r="F969" t="s">
        <v>224</v>
      </c>
      <c r="G969" t="s">
        <v>225</v>
      </c>
      <c r="H969" t="s">
        <v>226</v>
      </c>
      <c r="I969" t="s">
        <v>227</v>
      </c>
      <c r="K969" t="s">
        <v>23</v>
      </c>
      <c r="L969" t="s">
        <v>24</v>
      </c>
      <c r="M969" s="2">
        <v>18.524169905556406</v>
      </c>
      <c r="N969">
        <v>4</v>
      </c>
      <c r="O969" t="s">
        <v>25</v>
      </c>
      <c r="P969" t="s">
        <v>839</v>
      </c>
      <c r="T969">
        <v>18.524183000000001</v>
      </c>
    </row>
    <row r="970" spans="1:20">
      <c r="A970">
        <v>761</v>
      </c>
      <c r="B970" t="s">
        <v>843</v>
      </c>
      <c r="C970" t="s">
        <v>15</v>
      </c>
      <c r="D970" t="s">
        <v>223</v>
      </c>
      <c r="E970" t="s">
        <v>17</v>
      </c>
      <c r="F970" t="s">
        <v>224</v>
      </c>
      <c r="G970" t="s">
        <v>225</v>
      </c>
      <c r="H970" t="s">
        <v>226</v>
      </c>
      <c r="I970" t="s">
        <v>227</v>
      </c>
      <c r="K970" t="s">
        <v>23</v>
      </c>
      <c r="L970" t="s">
        <v>24</v>
      </c>
      <c r="M970" s="2">
        <v>20.20325061405633</v>
      </c>
      <c r="N970">
        <v>4</v>
      </c>
      <c r="O970" t="s">
        <v>25</v>
      </c>
      <c r="P970" t="s">
        <v>64</v>
      </c>
      <c r="T970">
        <v>20.203265999999999</v>
      </c>
    </row>
    <row r="971" spans="1:20">
      <c r="A971">
        <v>762</v>
      </c>
      <c r="B971" t="s">
        <v>844</v>
      </c>
      <c r="C971" t="s">
        <v>15</v>
      </c>
      <c r="D971" t="s">
        <v>223</v>
      </c>
      <c r="E971" t="s">
        <v>17</v>
      </c>
      <c r="F971" t="s">
        <v>224</v>
      </c>
      <c r="G971" t="s">
        <v>225</v>
      </c>
      <c r="H971" t="s">
        <v>226</v>
      </c>
      <c r="I971" t="s">
        <v>227</v>
      </c>
      <c r="K971" t="s">
        <v>23</v>
      </c>
      <c r="L971" t="s">
        <v>24</v>
      </c>
      <c r="M971" s="2">
        <v>0.26587844353399914</v>
      </c>
      <c r="N971">
        <v>4</v>
      </c>
      <c r="O971" t="s">
        <v>25</v>
      </c>
      <c r="P971" t="s">
        <v>244</v>
      </c>
      <c r="T971">
        <v>0.265878</v>
      </c>
    </row>
    <row r="972" spans="1:20">
      <c r="A972">
        <v>766</v>
      </c>
      <c r="B972" t="s">
        <v>845</v>
      </c>
      <c r="C972" t="s">
        <v>15</v>
      </c>
      <c r="D972" t="s">
        <v>223</v>
      </c>
      <c r="E972" t="s">
        <v>17</v>
      </c>
      <c r="F972" t="s">
        <v>224</v>
      </c>
      <c r="G972" t="s">
        <v>225</v>
      </c>
      <c r="H972" t="s">
        <v>226</v>
      </c>
      <c r="I972" t="s">
        <v>227</v>
      </c>
      <c r="K972" t="s">
        <v>23</v>
      </c>
      <c r="L972" t="s">
        <v>24</v>
      </c>
      <c r="M972" s="2">
        <v>7.1086948152394691E-2</v>
      </c>
      <c r="N972">
        <v>4</v>
      </c>
      <c r="O972" t="s">
        <v>25</v>
      </c>
      <c r="P972" t="s">
        <v>266</v>
      </c>
      <c r="T972">
        <v>7.1086999999999997E-2</v>
      </c>
    </row>
    <row r="973" spans="1:20">
      <c r="A973">
        <v>768</v>
      </c>
      <c r="B973" t="s">
        <v>846</v>
      </c>
      <c r="C973" t="s">
        <v>15</v>
      </c>
      <c r="D973" t="s">
        <v>223</v>
      </c>
      <c r="E973" t="s">
        <v>17</v>
      </c>
      <c r="F973" t="s">
        <v>224</v>
      </c>
      <c r="G973" t="s">
        <v>225</v>
      </c>
      <c r="H973" t="s">
        <v>226</v>
      </c>
      <c r="I973" t="s">
        <v>227</v>
      </c>
      <c r="K973" t="s">
        <v>23</v>
      </c>
      <c r="L973" t="s">
        <v>24</v>
      </c>
      <c r="M973" s="2">
        <v>0.11133014633567753</v>
      </c>
      <c r="N973">
        <v>4</v>
      </c>
      <c r="O973" t="s">
        <v>25</v>
      </c>
      <c r="P973" t="s">
        <v>847</v>
      </c>
      <c r="T973">
        <v>0.111331</v>
      </c>
    </row>
    <row r="974" spans="1:20">
      <c r="A974">
        <v>769</v>
      </c>
      <c r="B974" t="s">
        <v>848</v>
      </c>
      <c r="C974" t="s">
        <v>15</v>
      </c>
      <c r="D974" t="s">
        <v>223</v>
      </c>
      <c r="E974" t="s">
        <v>17</v>
      </c>
      <c r="F974" t="s">
        <v>224</v>
      </c>
      <c r="G974" t="s">
        <v>225</v>
      </c>
      <c r="H974" t="s">
        <v>226</v>
      </c>
      <c r="I974" t="s">
        <v>227</v>
      </c>
      <c r="K974" t="s">
        <v>23</v>
      </c>
      <c r="L974" t="s">
        <v>24</v>
      </c>
      <c r="M974" s="2">
        <v>5.4759865666220229</v>
      </c>
      <c r="N974">
        <v>4</v>
      </c>
      <c r="O974" t="s">
        <v>25</v>
      </c>
      <c r="P974" t="s">
        <v>244</v>
      </c>
      <c r="T974">
        <v>5.4759929999999999</v>
      </c>
    </row>
    <row r="975" spans="1:20">
      <c r="A975">
        <v>770</v>
      </c>
      <c r="B975" t="s">
        <v>849</v>
      </c>
      <c r="C975" t="s">
        <v>15</v>
      </c>
      <c r="D975" t="s">
        <v>223</v>
      </c>
      <c r="E975" t="s">
        <v>17</v>
      </c>
      <c r="F975" t="s">
        <v>224</v>
      </c>
      <c r="G975" t="s">
        <v>225</v>
      </c>
      <c r="H975" t="s">
        <v>226</v>
      </c>
      <c r="I975" t="s">
        <v>227</v>
      </c>
      <c r="K975" t="s">
        <v>23</v>
      </c>
      <c r="L975" t="s">
        <v>24</v>
      </c>
      <c r="M975" s="2">
        <v>1.4099502090509679</v>
      </c>
      <c r="N975">
        <v>4</v>
      </c>
      <c r="O975" t="s">
        <v>25</v>
      </c>
      <c r="P975" t="s">
        <v>244</v>
      </c>
      <c r="T975">
        <v>1.4099489999999999</v>
      </c>
    </row>
    <row r="976" spans="1:20">
      <c r="A976">
        <v>773</v>
      </c>
      <c r="B976" t="s">
        <v>850</v>
      </c>
      <c r="C976" t="s">
        <v>15</v>
      </c>
      <c r="D976" t="s">
        <v>223</v>
      </c>
      <c r="E976" t="s">
        <v>17</v>
      </c>
      <c r="F976" t="s">
        <v>224</v>
      </c>
      <c r="G976" t="s">
        <v>225</v>
      </c>
      <c r="H976" t="s">
        <v>226</v>
      </c>
      <c r="I976" t="s">
        <v>227</v>
      </c>
      <c r="K976" t="s">
        <v>23</v>
      </c>
      <c r="L976" t="s">
        <v>24</v>
      </c>
      <c r="M976" s="2">
        <v>0.74641655184513422</v>
      </c>
      <c r="N976">
        <v>4</v>
      </c>
      <c r="O976" t="s">
        <v>25</v>
      </c>
      <c r="P976" t="s">
        <v>851</v>
      </c>
      <c r="T976">
        <v>0.746417</v>
      </c>
    </row>
    <row r="977" spans="1:20">
      <c r="A977">
        <v>774</v>
      </c>
      <c r="B977" t="s">
        <v>852</v>
      </c>
      <c r="C977" t="s">
        <v>15</v>
      </c>
      <c r="D977" t="s">
        <v>223</v>
      </c>
      <c r="E977" t="s">
        <v>17</v>
      </c>
      <c r="F977" t="s">
        <v>224</v>
      </c>
      <c r="G977" t="s">
        <v>225</v>
      </c>
      <c r="H977" t="s">
        <v>226</v>
      </c>
      <c r="I977" t="s">
        <v>227</v>
      </c>
      <c r="K977" t="s">
        <v>23</v>
      </c>
      <c r="L977" t="s">
        <v>24</v>
      </c>
      <c r="M977" s="2">
        <v>6.3239525768126397</v>
      </c>
      <c r="N977">
        <v>4</v>
      </c>
      <c r="O977" t="s">
        <v>25</v>
      </c>
      <c r="P977" t="s">
        <v>851</v>
      </c>
      <c r="T977">
        <v>6.3239599999999996</v>
      </c>
    </row>
    <row r="978" spans="1:20">
      <c r="A978">
        <v>775</v>
      </c>
      <c r="B978" t="s">
        <v>853</v>
      </c>
      <c r="C978" t="s">
        <v>15</v>
      </c>
      <c r="D978" t="s">
        <v>223</v>
      </c>
      <c r="E978" t="s">
        <v>17</v>
      </c>
      <c r="F978" t="s">
        <v>224</v>
      </c>
      <c r="G978" t="s">
        <v>225</v>
      </c>
      <c r="H978" t="s">
        <v>226</v>
      </c>
      <c r="I978" t="s">
        <v>227</v>
      </c>
      <c r="K978" t="s">
        <v>23</v>
      </c>
      <c r="L978" t="s">
        <v>24</v>
      </c>
      <c r="M978" s="2">
        <v>5.6772715364504824</v>
      </c>
      <c r="N978">
        <v>4</v>
      </c>
      <c r="O978" t="s">
        <v>25</v>
      </c>
      <c r="P978" t="s">
        <v>851</v>
      </c>
      <c r="T978">
        <v>5.6772770000000001</v>
      </c>
    </row>
    <row r="979" spans="1:20">
      <c r="A979">
        <v>778</v>
      </c>
      <c r="B979" t="s">
        <v>854</v>
      </c>
      <c r="C979" t="s">
        <v>15</v>
      </c>
      <c r="D979" t="s">
        <v>223</v>
      </c>
      <c r="E979" t="s">
        <v>17</v>
      </c>
      <c r="F979" t="s">
        <v>224</v>
      </c>
      <c r="G979" t="s">
        <v>225</v>
      </c>
      <c r="H979" t="s">
        <v>226</v>
      </c>
      <c r="I979" t="s">
        <v>227</v>
      </c>
      <c r="K979" t="s">
        <v>23</v>
      </c>
      <c r="L979" t="s">
        <v>24</v>
      </c>
      <c r="M979" s="2">
        <v>1.3827497548716783</v>
      </c>
      <c r="N979">
        <v>4</v>
      </c>
      <c r="O979" t="s">
        <v>25</v>
      </c>
      <c r="P979" t="s">
        <v>244</v>
      </c>
      <c r="T979">
        <v>1.3827499999999999</v>
      </c>
    </row>
    <row r="980" spans="1:20">
      <c r="A980">
        <v>779</v>
      </c>
      <c r="B980" t="s">
        <v>855</v>
      </c>
      <c r="C980" t="s">
        <v>15</v>
      </c>
      <c r="D980" t="s">
        <v>223</v>
      </c>
      <c r="E980" t="s">
        <v>17</v>
      </c>
      <c r="F980" t="s">
        <v>224</v>
      </c>
      <c r="G980" t="s">
        <v>225</v>
      </c>
      <c r="H980" t="s">
        <v>226</v>
      </c>
      <c r="I980" t="s">
        <v>227</v>
      </c>
      <c r="K980" t="s">
        <v>23</v>
      </c>
      <c r="L980" t="s">
        <v>24</v>
      </c>
      <c r="M980" s="2">
        <v>0.33199532575873641</v>
      </c>
      <c r="N980">
        <v>4</v>
      </c>
      <c r="O980" t="s">
        <v>25</v>
      </c>
      <c r="P980" t="s">
        <v>244</v>
      </c>
      <c r="T980">
        <v>0.33199699999999999</v>
      </c>
    </row>
    <row r="981" spans="1:20">
      <c r="A981">
        <v>780</v>
      </c>
      <c r="B981" t="s">
        <v>856</v>
      </c>
      <c r="C981" t="s">
        <v>15</v>
      </c>
      <c r="D981" t="s">
        <v>223</v>
      </c>
      <c r="E981" t="s">
        <v>17</v>
      </c>
      <c r="F981" t="s">
        <v>224</v>
      </c>
      <c r="G981" t="s">
        <v>225</v>
      </c>
      <c r="H981" t="s">
        <v>226</v>
      </c>
      <c r="I981" t="s">
        <v>227</v>
      </c>
      <c r="K981" t="s">
        <v>23</v>
      </c>
      <c r="L981" t="s">
        <v>24</v>
      </c>
      <c r="M981" s="2">
        <v>11.856198852443622</v>
      </c>
      <c r="N981">
        <v>4</v>
      </c>
      <c r="O981" t="s">
        <v>25</v>
      </c>
      <c r="P981" t="s">
        <v>851</v>
      </c>
      <c r="T981">
        <v>11.856214</v>
      </c>
    </row>
    <row r="982" spans="1:20">
      <c r="A982">
        <v>781</v>
      </c>
      <c r="B982" t="s">
        <v>857</v>
      </c>
      <c r="C982" t="s">
        <v>15</v>
      </c>
      <c r="D982" t="s">
        <v>223</v>
      </c>
      <c r="E982" t="s">
        <v>17</v>
      </c>
      <c r="F982" t="s">
        <v>224</v>
      </c>
      <c r="G982" t="s">
        <v>225</v>
      </c>
      <c r="H982" t="s">
        <v>226</v>
      </c>
      <c r="I982" t="s">
        <v>227</v>
      </c>
      <c r="K982" t="s">
        <v>23</v>
      </c>
      <c r="L982" t="s">
        <v>24</v>
      </c>
      <c r="M982" s="2">
        <v>29.238239628502097</v>
      </c>
      <c r="N982">
        <v>4</v>
      </c>
      <c r="O982" t="s">
        <v>25</v>
      </c>
      <c r="P982" t="s">
        <v>851</v>
      </c>
      <c r="T982">
        <v>29.238274000000001</v>
      </c>
    </row>
    <row r="983" spans="1:20">
      <c r="A983">
        <v>782</v>
      </c>
      <c r="B983" t="s">
        <v>858</v>
      </c>
      <c r="C983" t="s">
        <v>15</v>
      </c>
      <c r="D983" t="s">
        <v>223</v>
      </c>
      <c r="E983" t="s">
        <v>17</v>
      </c>
      <c r="F983" t="s">
        <v>224</v>
      </c>
      <c r="G983" t="s">
        <v>225</v>
      </c>
      <c r="H983" t="s">
        <v>226</v>
      </c>
      <c r="I983" t="s">
        <v>227</v>
      </c>
      <c r="K983" t="s">
        <v>23</v>
      </c>
      <c r="L983" t="s">
        <v>24</v>
      </c>
      <c r="M983" s="2">
        <v>37.265203786392412</v>
      </c>
      <c r="N983">
        <v>4</v>
      </c>
      <c r="O983" t="s">
        <v>25</v>
      </c>
      <c r="P983" t="s">
        <v>64</v>
      </c>
      <c r="T983">
        <v>37.265236999999999</v>
      </c>
    </row>
    <row r="984" spans="1:20">
      <c r="A984">
        <v>783</v>
      </c>
      <c r="B984" t="s">
        <v>859</v>
      </c>
      <c r="C984" t="s">
        <v>15</v>
      </c>
      <c r="D984" t="s">
        <v>223</v>
      </c>
      <c r="E984" t="s">
        <v>17</v>
      </c>
      <c r="F984" t="s">
        <v>224</v>
      </c>
      <c r="G984" t="s">
        <v>225</v>
      </c>
      <c r="H984" t="s">
        <v>226</v>
      </c>
      <c r="I984" t="s">
        <v>227</v>
      </c>
      <c r="K984" t="s">
        <v>23</v>
      </c>
      <c r="L984" t="s">
        <v>24</v>
      </c>
      <c r="M984" s="2">
        <v>11.518050066965499</v>
      </c>
      <c r="N984">
        <v>4</v>
      </c>
      <c r="O984" t="s">
        <v>25</v>
      </c>
      <c r="P984" t="s">
        <v>851</v>
      </c>
      <c r="T984">
        <v>11.518065</v>
      </c>
    </row>
    <row r="985" spans="1:20">
      <c r="A985">
        <v>784</v>
      </c>
      <c r="B985" t="s">
        <v>860</v>
      </c>
      <c r="C985" t="s">
        <v>15</v>
      </c>
      <c r="D985" t="s">
        <v>223</v>
      </c>
      <c r="E985" t="s">
        <v>17</v>
      </c>
      <c r="F985" t="s">
        <v>224</v>
      </c>
      <c r="G985" t="s">
        <v>225</v>
      </c>
      <c r="H985" t="s">
        <v>226</v>
      </c>
      <c r="I985" t="s">
        <v>227</v>
      </c>
      <c r="K985" t="s">
        <v>23</v>
      </c>
      <c r="L985" t="s">
        <v>24</v>
      </c>
      <c r="M985" s="2">
        <v>24.058634729395134</v>
      </c>
      <c r="N985">
        <v>4</v>
      </c>
      <c r="O985" t="s">
        <v>25</v>
      </c>
      <c r="P985" t="s">
        <v>64</v>
      </c>
      <c r="T985">
        <v>24.05866</v>
      </c>
    </row>
    <row r="986" spans="1:20">
      <c r="A986">
        <v>785</v>
      </c>
      <c r="B986" t="s">
        <v>861</v>
      </c>
      <c r="C986" t="s">
        <v>15</v>
      </c>
      <c r="D986" t="s">
        <v>223</v>
      </c>
      <c r="E986" t="s">
        <v>17</v>
      </c>
      <c r="F986" t="s">
        <v>224</v>
      </c>
      <c r="G986" t="s">
        <v>225</v>
      </c>
      <c r="H986" t="s">
        <v>226</v>
      </c>
      <c r="I986" t="s">
        <v>227</v>
      </c>
      <c r="K986" t="s">
        <v>23</v>
      </c>
      <c r="L986" t="s">
        <v>24</v>
      </c>
      <c r="M986" s="2">
        <v>0.28612110747591957</v>
      </c>
      <c r="N986">
        <v>4</v>
      </c>
      <c r="O986" t="s">
        <v>25</v>
      </c>
      <c r="P986" t="s">
        <v>22</v>
      </c>
      <c r="T986">
        <v>0.28612100000000001</v>
      </c>
    </row>
    <row r="987" spans="1:20">
      <c r="A987">
        <v>786</v>
      </c>
      <c r="B987" t="s">
        <v>862</v>
      </c>
      <c r="C987" t="s">
        <v>15</v>
      </c>
      <c r="D987" t="s">
        <v>223</v>
      </c>
      <c r="E987" t="s">
        <v>17</v>
      </c>
      <c r="F987" t="s">
        <v>224</v>
      </c>
      <c r="G987" t="s">
        <v>225</v>
      </c>
      <c r="H987" t="s">
        <v>226</v>
      </c>
      <c r="I987" t="s">
        <v>227</v>
      </c>
      <c r="K987" t="s">
        <v>23</v>
      </c>
      <c r="L987" t="s">
        <v>24</v>
      </c>
      <c r="M987" s="2">
        <v>0.30972498282619115</v>
      </c>
      <c r="N987">
        <v>4</v>
      </c>
      <c r="O987" t="s">
        <v>25</v>
      </c>
      <c r="T987">
        <v>0.309726</v>
      </c>
    </row>
    <row r="988" spans="1:20">
      <c r="A988">
        <v>787</v>
      </c>
      <c r="B988" t="s">
        <v>863</v>
      </c>
      <c r="C988" t="s">
        <v>15</v>
      </c>
      <c r="D988" t="s">
        <v>223</v>
      </c>
      <c r="E988" t="s">
        <v>17</v>
      </c>
      <c r="F988" t="s">
        <v>224</v>
      </c>
      <c r="G988" t="s">
        <v>225</v>
      </c>
      <c r="H988" t="s">
        <v>226</v>
      </c>
      <c r="I988" t="s">
        <v>227</v>
      </c>
      <c r="K988" t="s">
        <v>23</v>
      </c>
      <c r="L988" t="s">
        <v>24</v>
      </c>
      <c r="M988" s="2">
        <v>0.99382368058198201</v>
      </c>
      <c r="N988">
        <v>4</v>
      </c>
      <c r="O988" t="s">
        <v>25</v>
      </c>
      <c r="P988" t="s">
        <v>864</v>
      </c>
      <c r="T988">
        <v>0.99382499999999996</v>
      </c>
    </row>
    <row r="989" spans="1:20">
      <c r="A989">
        <v>788</v>
      </c>
      <c r="B989" t="s">
        <v>865</v>
      </c>
      <c r="C989" t="s">
        <v>15</v>
      </c>
      <c r="D989" t="s">
        <v>223</v>
      </c>
      <c r="E989" t="s">
        <v>17</v>
      </c>
      <c r="F989" t="s">
        <v>224</v>
      </c>
      <c r="G989" t="s">
        <v>225</v>
      </c>
      <c r="H989" t="s">
        <v>226</v>
      </c>
      <c r="I989" t="s">
        <v>227</v>
      </c>
      <c r="K989" t="s">
        <v>23</v>
      </c>
      <c r="L989" t="s">
        <v>24</v>
      </c>
      <c r="M989" s="2">
        <v>20.96522517655664</v>
      </c>
      <c r="N989">
        <v>4</v>
      </c>
      <c r="O989" t="s">
        <v>25</v>
      </c>
      <c r="P989" t="s">
        <v>864</v>
      </c>
      <c r="T989">
        <v>20.965250999999999</v>
      </c>
    </row>
    <row r="990" spans="1:20">
      <c r="A990">
        <v>789</v>
      </c>
      <c r="B990" t="s">
        <v>866</v>
      </c>
      <c r="C990" t="s">
        <v>15</v>
      </c>
      <c r="D990" t="s">
        <v>223</v>
      </c>
      <c r="E990" t="s">
        <v>17</v>
      </c>
      <c r="F990" t="s">
        <v>224</v>
      </c>
      <c r="G990" t="s">
        <v>225</v>
      </c>
      <c r="H990" t="s">
        <v>226</v>
      </c>
      <c r="I990" t="s">
        <v>227</v>
      </c>
      <c r="K990" t="s">
        <v>23</v>
      </c>
      <c r="L990" t="s">
        <v>24</v>
      </c>
      <c r="M990" s="2">
        <v>16.397810131558789</v>
      </c>
      <c r="N990">
        <v>4</v>
      </c>
      <c r="O990" t="s">
        <v>25</v>
      </c>
      <c r="P990" t="s">
        <v>864</v>
      </c>
      <c r="T990">
        <v>16.397822000000001</v>
      </c>
    </row>
    <row r="991" spans="1:20">
      <c r="A991">
        <v>794</v>
      </c>
      <c r="B991" t="s">
        <v>867</v>
      </c>
      <c r="C991" t="s">
        <v>15</v>
      </c>
      <c r="D991" t="s">
        <v>223</v>
      </c>
      <c r="E991" t="s">
        <v>17</v>
      </c>
      <c r="F991" t="s">
        <v>224</v>
      </c>
      <c r="G991" t="s">
        <v>225</v>
      </c>
      <c r="H991" t="s">
        <v>226</v>
      </c>
      <c r="I991" t="s">
        <v>227</v>
      </c>
      <c r="K991" t="s">
        <v>23</v>
      </c>
      <c r="L991" t="s">
        <v>24</v>
      </c>
      <c r="M991" s="2">
        <v>19.628794720845296</v>
      </c>
      <c r="N991">
        <v>4</v>
      </c>
      <c r="O991" t="s">
        <v>25</v>
      </c>
      <c r="P991" t="s">
        <v>864</v>
      </c>
      <c r="T991">
        <v>19.628809</v>
      </c>
    </row>
    <row r="992" spans="1:20">
      <c r="A992">
        <v>796</v>
      </c>
      <c r="B992" t="s">
        <v>868</v>
      </c>
      <c r="C992" t="s">
        <v>15</v>
      </c>
      <c r="D992" t="s">
        <v>223</v>
      </c>
      <c r="E992" t="s">
        <v>17</v>
      </c>
      <c r="F992" t="s">
        <v>224</v>
      </c>
      <c r="G992" t="s">
        <v>225</v>
      </c>
      <c r="H992" t="s">
        <v>226</v>
      </c>
      <c r="I992" t="s">
        <v>227</v>
      </c>
      <c r="K992" t="s">
        <v>23</v>
      </c>
      <c r="L992" t="s">
        <v>24</v>
      </c>
      <c r="M992" s="2">
        <v>9.0580758299026911</v>
      </c>
      <c r="N992">
        <v>4</v>
      </c>
      <c r="O992" t="s">
        <v>25</v>
      </c>
      <c r="P992" t="s">
        <v>869</v>
      </c>
      <c r="T992">
        <v>9.0580829999999999</v>
      </c>
    </row>
    <row r="993" spans="1:20">
      <c r="A993">
        <v>800</v>
      </c>
      <c r="B993" t="s">
        <v>870</v>
      </c>
      <c r="C993" t="s">
        <v>15</v>
      </c>
      <c r="D993" t="s">
        <v>223</v>
      </c>
      <c r="E993" t="s">
        <v>17</v>
      </c>
      <c r="F993" t="s">
        <v>224</v>
      </c>
      <c r="G993" t="s">
        <v>225</v>
      </c>
      <c r="H993" t="s">
        <v>226</v>
      </c>
      <c r="I993" t="s">
        <v>227</v>
      </c>
      <c r="K993" t="s">
        <v>23</v>
      </c>
      <c r="L993" t="s">
        <v>24</v>
      </c>
      <c r="M993" s="2">
        <v>32.682015010156022</v>
      </c>
      <c r="N993">
        <v>4</v>
      </c>
      <c r="O993" t="s">
        <v>25</v>
      </c>
      <c r="P993" t="s">
        <v>869</v>
      </c>
      <c r="T993">
        <v>32.682054000000001</v>
      </c>
    </row>
    <row r="994" spans="1:20">
      <c r="A994">
        <v>801</v>
      </c>
      <c r="B994" t="s">
        <v>871</v>
      </c>
      <c r="C994" t="s">
        <v>15</v>
      </c>
      <c r="D994" t="s">
        <v>223</v>
      </c>
      <c r="E994" t="s">
        <v>17</v>
      </c>
      <c r="F994" t="s">
        <v>224</v>
      </c>
      <c r="G994" t="s">
        <v>225</v>
      </c>
      <c r="H994" t="s">
        <v>226</v>
      </c>
      <c r="I994" t="s">
        <v>227</v>
      </c>
      <c r="K994" t="s">
        <v>23</v>
      </c>
      <c r="L994" t="s">
        <v>24</v>
      </c>
      <c r="M994" s="2">
        <v>13.156129404278873</v>
      </c>
      <c r="N994">
        <v>4</v>
      </c>
      <c r="O994" t="s">
        <v>25</v>
      </c>
      <c r="P994" t="s">
        <v>869</v>
      </c>
      <c r="T994">
        <v>13.156141</v>
      </c>
    </row>
    <row r="995" spans="1:20">
      <c r="A995">
        <v>802</v>
      </c>
      <c r="B995" t="s">
        <v>872</v>
      </c>
      <c r="C995" t="s">
        <v>15</v>
      </c>
      <c r="D995" t="s">
        <v>223</v>
      </c>
      <c r="E995" t="s">
        <v>17</v>
      </c>
      <c r="F995" t="s">
        <v>224</v>
      </c>
      <c r="G995" t="s">
        <v>225</v>
      </c>
      <c r="H995" t="s">
        <v>226</v>
      </c>
      <c r="I995" t="s">
        <v>227</v>
      </c>
      <c r="K995" t="s">
        <v>23</v>
      </c>
      <c r="L995" t="s">
        <v>24</v>
      </c>
      <c r="M995" s="2">
        <v>2.4700224322066981</v>
      </c>
      <c r="N995">
        <v>4</v>
      </c>
      <c r="O995" t="s">
        <v>25</v>
      </c>
      <c r="P995" t="s">
        <v>869</v>
      </c>
      <c r="T995">
        <v>2.4700250000000001</v>
      </c>
    </row>
    <row r="996" spans="1:20">
      <c r="A996">
        <v>803</v>
      </c>
      <c r="B996" t="s">
        <v>873</v>
      </c>
      <c r="C996" t="s">
        <v>15</v>
      </c>
      <c r="D996" t="s">
        <v>223</v>
      </c>
      <c r="E996" t="s">
        <v>17</v>
      </c>
      <c r="F996" t="s">
        <v>224</v>
      </c>
      <c r="G996" t="s">
        <v>225</v>
      </c>
      <c r="H996" t="s">
        <v>226</v>
      </c>
      <c r="I996" t="s">
        <v>227</v>
      </c>
      <c r="K996" t="s">
        <v>23</v>
      </c>
      <c r="L996" t="s">
        <v>24</v>
      </c>
      <c r="M996" s="2">
        <v>28.157311236860181</v>
      </c>
      <c r="N996">
        <v>4</v>
      </c>
      <c r="O996" t="s">
        <v>25</v>
      </c>
      <c r="P996" t="s">
        <v>874</v>
      </c>
      <c r="T996">
        <v>26.377205</v>
      </c>
    </row>
    <row r="997" spans="1:20">
      <c r="A997">
        <v>805</v>
      </c>
      <c r="B997" t="s">
        <v>875</v>
      </c>
      <c r="C997" t="s">
        <v>15</v>
      </c>
      <c r="D997" t="s">
        <v>223</v>
      </c>
      <c r="E997" t="s">
        <v>17</v>
      </c>
      <c r="F997" t="s">
        <v>224</v>
      </c>
      <c r="G997" t="s">
        <v>225</v>
      </c>
      <c r="H997" t="s">
        <v>226</v>
      </c>
      <c r="I997" t="s">
        <v>227</v>
      </c>
      <c r="K997" t="s">
        <v>23</v>
      </c>
      <c r="L997" t="s">
        <v>24</v>
      </c>
      <c r="M997" s="2">
        <v>11.169973738404591</v>
      </c>
      <c r="N997">
        <v>4</v>
      </c>
      <c r="O997" t="s">
        <v>25</v>
      </c>
      <c r="P997" t="s">
        <v>876</v>
      </c>
      <c r="T997">
        <v>11.169986</v>
      </c>
    </row>
    <row r="998" spans="1:20">
      <c r="A998">
        <v>806</v>
      </c>
      <c r="B998" t="s">
        <v>877</v>
      </c>
      <c r="C998" t="s">
        <v>15</v>
      </c>
      <c r="D998" t="s">
        <v>223</v>
      </c>
      <c r="E998" t="s">
        <v>17</v>
      </c>
      <c r="F998" t="s">
        <v>224</v>
      </c>
      <c r="G998" t="s">
        <v>225</v>
      </c>
      <c r="H998" t="s">
        <v>226</v>
      </c>
      <c r="I998" t="s">
        <v>227</v>
      </c>
      <c r="K998" t="s">
        <v>23</v>
      </c>
      <c r="L998" t="s">
        <v>24</v>
      </c>
      <c r="M998" s="2">
        <v>9.8671380598785241</v>
      </c>
      <c r="N998">
        <v>4</v>
      </c>
      <c r="O998" t="s">
        <v>25</v>
      </c>
      <c r="P998" t="s">
        <v>878</v>
      </c>
      <c r="T998">
        <v>9.8056470000000004</v>
      </c>
    </row>
    <row r="999" spans="1:20">
      <c r="A999">
        <v>807</v>
      </c>
      <c r="B999" t="s">
        <v>879</v>
      </c>
      <c r="C999" t="s">
        <v>15</v>
      </c>
      <c r="D999" t="s">
        <v>223</v>
      </c>
      <c r="E999" t="s">
        <v>17</v>
      </c>
      <c r="F999" t="s">
        <v>224</v>
      </c>
      <c r="G999" t="s">
        <v>225</v>
      </c>
      <c r="H999" t="s">
        <v>226</v>
      </c>
      <c r="I999" t="s">
        <v>227</v>
      </c>
      <c r="K999" t="s">
        <v>23</v>
      </c>
      <c r="L999" t="s">
        <v>24</v>
      </c>
      <c r="M999" s="2">
        <v>26.408195020583857</v>
      </c>
      <c r="N999">
        <v>4</v>
      </c>
      <c r="O999" t="s">
        <v>25</v>
      </c>
      <c r="P999" t="s">
        <v>874</v>
      </c>
      <c r="T999">
        <v>25.555804999999999</v>
      </c>
    </row>
    <row r="1000" spans="1:20">
      <c r="A1000">
        <v>808</v>
      </c>
      <c r="B1000" t="s">
        <v>880</v>
      </c>
      <c r="C1000" t="s">
        <v>15</v>
      </c>
      <c r="D1000" t="s">
        <v>223</v>
      </c>
      <c r="E1000" t="s">
        <v>17</v>
      </c>
      <c r="F1000" t="s">
        <v>224</v>
      </c>
      <c r="G1000" t="s">
        <v>225</v>
      </c>
      <c r="H1000" t="s">
        <v>226</v>
      </c>
      <c r="I1000" t="s">
        <v>227</v>
      </c>
      <c r="K1000" t="s">
        <v>23</v>
      </c>
      <c r="L1000" t="s">
        <v>24</v>
      </c>
      <c r="M1000" s="2">
        <v>0.305999707427487</v>
      </c>
      <c r="N1000">
        <v>4</v>
      </c>
      <c r="O1000" t="s">
        <v>25</v>
      </c>
      <c r="P1000" t="s">
        <v>878</v>
      </c>
      <c r="T1000">
        <v>0.30599900000000002</v>
      </c>
    </row>
    <row r="1001" spans="1:20">
      <c r="A1001">
        <v>809</v>
      </c>
      <c r="B1001" t="s">
        <v>881</v>
      </c>
      <c r="C1001" t="s">
        <v>15</v>
      </c>
      <c r="D1001" t="s">
        <v>223</v>
      </c>
      <c r="E1001" t="s">
        <v>17</v>
      </c>
      <c r="F1001" t="s">
        <v>224</v>
      </c>
      <c r="G1001" t="s">
        <v>225</v>
      </c>
      <c r="H1001" t="s">
        <v>226</v>
      </c>
      <c r="I1001" t="s">
        <v>227</v>
      </c>
      <c r="K1001" t="s">
        <v>23</v>
      </c>
      <c r="L1001" t="s">
        <v>24</v>
      </c>
      <c r="M1001" s="2">
        <v>1.0667709587186114</v>
      </c>
      <c r="N1001">
        <v>4</v>
      </c>
      <c r="O1001" t="s">
        <v>25</v>
      </c>
      <c r="P1001" t="s">
        <v>878</v>
      </c>
      <c r="T1001">
        <v>1.0667720000000001</v>
      </c>
    </row>
    <row r="1002" spans="1:20">
      <c r="A1002">
        <v>810</v>
      </c>
      <c r="B1002" t="s">
        <v>882</v>
      </c>
      <c r="C1002" t="s">
        <v>15</v>
      </c>
      <c r="D1002" t="s">
        <v>223</v>
      </c>
      <c r="E1002" t="s">
        <v>17</v>
      </c>
      <c r="F1002" t="s">
        <v>224</v>
      </c>
      <c r="G1002" t="s">
        <v>225</v>
      </c>
      <c r="H1002" t="s">
        <v>226</v>
      </c>
      <c r="I1002" t="s">
        <v>227</v>
      </c>
      <c r="K1002" t="s">
        <v>23</v>
      </c>
      <c r="L1002" t="s">
        <v>24</v>
      </c>
      <c r="M1002" s="2">
        <v>10.315397324098189</v>
      </c>
      <c r="N1002">
        <v>4</v>
      </c>
      <c r="O1002" t="s">
        <v>25</v>
      </c>
      <c r="P1002" t="s">
        <v>878</v>
      </c>
      <c r="T1002">
        <v>7.9276099999999996</v>
      </c>
    </row>
    <row r="1003" spans="1:20">
      <c r="A1003">
        <v>811</v>
      </c>
      <c r="B1003" t="s">
        <v>883</v>
      </c>
      <c r="C1003" t="s">
        <v>15</v>
      </c>
      <c r="D1003" t="s">
        <v>223</v>
      </c>
      <c r="E1003" t="s">
        <v>17</v>
      </c>
      <c r="F1003" t="s">
        <v>224</v>
      </c>
      <c r="G1003" t="s">
        <v>225</v>
      </c>
      <c r="H1003" t="s">
        <v>226</v>
      </c>
      <c r="I1003" t="s">
        <v>227</v>
      </c>
      <c r="K1003" t="s">
        <v>23</v>
      </c>
      <c r="L1003" t="s">
        <v>24</v>
      </c>
      <c r="M1003" s="2">
        <v>0.41917093820888296</v>
      </c>
      <c r="N1003">
        <v>4</v>
      </c>
      <c r="O1003" t="s">
        <v>25</v>
      </c>
      <c r="P1003" t="s">
        <v>878</v>
      </c>
      <c r="T1003">
        <v>0.41917199999999999</v>
      </c>
    </row>
    <row r="1004" spans="1:20">
      <c r="A1004">
        <v>813</v>
      </c>
      <c r="B1004" t="s">
        <v>884</v>
      </c>
      <c r="C1004" t="s">
        <v>15</v>
      </c>
      <c r="D1004" t="s">
        <v>223</v>
      </c>
      <c r="E1004" t="s">
        <v>17</v>
      </c>
      <c r="F1004" t="s">
        <v>224</v>
      </c>
      <c r="G1004" t="s">
        <v>225</v>
      </c>
      <c r="H1004" t="s">
        <v>226</v>
      </c>
      <c r="I1004" t="s">
        <v>227</v>
      </c>
      <c r="K1004" t="s">
        <v>23</v>
      </c>
      <c r="L1004" t="s">
        <v>24</v>
      </c>
      <c r="M1004" s="2">
        <v>8.1352912403690762</v>
      </c>
      <c r="N1004">
        <v>4</v>
      </c>
      <c r="O1004" t="s">
        <v>25</v>
      </c>
      <c r="P1004" t="s">
        <v>878</v>
      </c>
      <c r="T1004">
        <v>5.6295950000000001</v>
      </c>
    </row>
    <row r="1005" spans="1:20">
      <c r="A1005">
        <v>815</v>
      </c>
      <c r="B1005" t="s">
        <v>885</v>
      </c>
      <c r="C1005" t="s">
        <v>15</v>
      </c>
      <c r="D1005" t="s">
        <v>223</v>
      </c>
      <c r="E1005" t="s">
        <v>17</v>
      </c>
      <c r="F1005" t="s">
        <v>224</v>
      </c>
      <c r="G1005" t="s">
        <v>225</v>
      </c>
      <c r="H1005" t="s">
        <v>226</v>
      </c>
      <c r="I1005" t="s">
        <v>227</v>
      </c>
      <c r="K1005" t="s">
        <v>23</v>
      </c>
      <c r="L1005" t="s">
        <v>24</v>
      </c>
      <c r="M1005" s="2">
        <v>15.53838609885195</v>
      </c>
      <c r="N1005">
        <v>4</v>
      </c>
      <c r="O1005" t="s">
        <v>25</v>
      </c>
      <c r="P1005" t="s">
        <v>874</v>
      </c>
      <c r="T1005">
        <v>10.749753</v>
      </c>
    </row>
    <row r="1006" spans="1:20">
      <c r="A1006">
        <v>820</v>
      </c>
      <c r="B1006" t="s">
        <v>886</v>
      </c>
      <c r="C1006" t="s">
        <v>15</v>
      </c>
      <c r="D1006" t="s">
        <v>223</v>
      </c>
      <c r="E1006" t="s">
        <v>17</v>
      </c>
      <c r="F1006" t="s">
        <v>224</v>
      </c>
      <c r="G1006" t="s">
        <v>225</v>
      </c>
      <c r="H1006" t="s">
        <v>226</v>
      </c>
      <c r="I1006" t="s">
        <v>227</v>
      </c>
      <c r="K1006" t="s">
        <v>23</v>
      </c>
      <c r="L1006" t="s">
        <v>24</v>
      </c>
      <c r="M1006" s="2">
        <v>11.651463830723079</v>
      </c>
      <c r="N1006">
        <v>4</v>
      </c>
      <c r="O1006" t="s">
        <v>25</v>
      </c>
      <c r="P1006" t="s">
        <v>874</v>
      </c>
      <c r="T1006">
        <v>8.570506</v>
      </c>
    </row>
    <row r="1007" spans="1:20">
      <c r="A1007">
        <v>821</v>
      </c>
      <c r="B1007" t="s">
        <v>887</v>
      </c>
      <c r="C1007" t="s">
        <v>15</v>
      </c>
      <c r="D1007" t="s">
        <v>223</v>
      </c>
      <c r="E1007" t="s">
        <v>17</v>
      </c>
      <c r="F1007" t="s">
        <v>224</v>
      </c>
      <c r="G1007" t="s">
        <v>225</v>
      </c>
      <c r="H1007" t="s">
        <v>226</v>
      </c>
      <c r="I1007" t="s">
        <v>227</v>
      </c>
      <c r="K1007" t="s">
        <v>23</v>
      </c>
      <c r="L1007" t="s">
        <v>24</v>
      </c>
      <c r="M1007" s="2">
        <v>0.65162692803803446</v>
      </c>
      <c r="N1007">
        <v>4</v>
      </c>
      <c r="O1007" t="s">
        <v>25</v>
      </c>
      <c r="P1007" t="s">
        <v>878</v>
      </c>
      <c r="T1007">
        <v>0.65162699999999996</v>
      </c>
    </row>
    <row r="1008" spans="1:20">
      <c r="A1008">
        <v>825</v>
      </c>
      <c r="B1008" t="s">
        <v>888</v>
      </c>
      <c r="C1008" t="s">
        <v>15</v>
      </c>
      <c r="D1008" t="s">
        <v>223</v>
      </c>
      <c r="E1008" t="s">
        <v>17</v>
      </c>
      <c r="F1008" t="s">
        <v>224</v>
      </c>
      <c r="G1008" t="s">
        <v>225</v>
      </c>
      <c r="H1008" t="s">
        <v>226</v>
      </c>
      <c r="I1008" t="s">
        <v>227</v>
      </c>
      <c r="K1008" t="s">
        <v>23</v>
      </c>
      <c r="L1008" t="s">
        <v>24</v>
      </c>
      <c r="M1008" s="2">
        <v>0.43821639419204028</v>
      </c>
      <c r="N1008">
        <v>4</v>
      </c>
      <c r="O1008" t="s">
        <v>25</v>
      </c>
      <c r="P1008" t="s">
        <v>878</v>
      </c>
      <c r="T1008">
        <v>0.43821700000000002</v>
      </c>
    </row>
    <row r="1009" spans="1:20">
      <c r="A1009">
        <v>827</v>
      </c>
      <c r="B1009" t="s">
        <v>889</v>
      </c>
      <c r="C1009" t="s">
        <v>15</v>
      </c>
      <c r="D1009" t="s">
        <v>223</v>
      </c>
      <c r="E1009" t="s">
        <v>17</v>
      </c>
      <c r="F1009" t="s">
        <v>224</v>
      </c>
      <c r="G1009" t="s">
        <v>225</v>
      </c>
      <c r="H1009" t="s">
        <v>226</v>
      </c>
      <c r="I1009" t="s">
        <v>227</v>
      </c>
      <c r="K1009" t="s">
        <v>23</v>
      </c>
      <c r="L1009" t="s">
        <v>24</v>
      </c>
      <c r="M1009" s="2">
        <v>14.460063431648241</v>
      </c>
      <c r="N1009">
        <v>4</v>
      </c>
      <c r="O1009" t="s">
        <v>25</v>
      </c>
      <c r="P1009" t="s">
        <v>874</v>
      </c>
      <c r="T1009">
        <v>14.456301</v>
      </c>
    </row>
    <row r="1010" spans="1:20">
      <c r="A1010">
        <v>828</v>
      </c>
      <c r="B1010" t="s">
        <v>890</v>
      </c>
      <c r="C1010" t="s">
        <v>15</v>
      </c>
      <c r="D1010" t="s">
        <v>223</v>
      </c>
      <c r="E1010" t="s">
        <v>17</v>
      </c>
      <c r="F1010" t="s">
        <v>224</v>
      </c>
      <c r="G1010" t="s">
        <v>225</v>
      </c>
      <c r="H1010" t="s">
        <v>226</v>
      </c>
      <c r="I1010" t="s">
        <v>227</v>
      </c>
      <c r="K1010" t="s">
        <v>23</v>
      </c>
      <c r="L1010" t="s">
        <v>24</v>
      </c>
      <c r="M1010" s="2">
        <v>3.6712417150580943</v>
      </c>
      <c r="N1010">
        <v>4</v>
      </c>
      <c r="O1010" t="s">
        <v>25</v>
      </c>
      <c r="P1010" t="s">
        <v>891</v>
      </c>
      <c r="T1010">
        <v>3.7431239999999999</v>
      </c>
    </row>
    <row r="1011" spans="1:20">
      <c r="A1011">
        <v>829</v>
      </c>
      <c r="B1011" t="s">
        <v>892</v>
      </c>
      <c r="C1011" t="s">
        <v>15</v>
      </c>
      <c r="D1011" t="s">
        <v>223</v>
      </c>
      <c r="E1011" t="s">
        <v>17</v>
      </c>
      <c r="F1011" t="s">
        <v>224</v>
      </c>
      <c r="G1011" t="s">
        <v>225</v>
      </c>
      <c r="H1011" t="s">
        <v>226</v>
      </c>
      <c r="I1011" t="s">
        <v>227</v>
      </c>
      <c r="K1011" t="s">
        <v>23</v>
      </c>
      <c r="L1011" t="s">
        <v>24</v>
      </c>
      <c r="M1011" s="2">
        <v>2.9305360627745958</v>
      </c>
      <c r="N1011">
        <v>4</v>
      </c>
      <c r="O1011" t="s">
        <v>25</v>
      </c>
      <c r="P1011" t="s">
        <v>891</v>
      </c>
      <c r="T1011">
        <v>2.8820570000000001</v>
      </c>
    </row>
    <row r="1012" spans="1:20">
      <c r="A1012">
        <v>830</v>
      </c>
      <c r="B1012" t="s">
        <v>893</v>
      </c>
      <c r="C1012" t="s">
        <v>15</v>
      </c>
      <c r="D1012" t="s">
        <v>223</v>
      </c>
      <c r="E1012" t="s">
        <v>17</v>
      </c>
      <c r="F1012" t="s">
        <v>224</v>
      </c>
      <c r="G1012" t="s">
        <v>225</v>
      </c>
      <c r="H1012" t="s">
        <v>226</v>
      </c>
      <c r="I1012" t="s">
        <v>227</v>
      </c>
      <c r="K1012" t="s">
        <v>23</v>
      </c>
      <c r="L1012" t="s">
        <v>24</v>
      </c>
      <c r="M1012" s="2">
        <v>3.8458996374967258</v>
      </c>
      <c r="N1012">
        <v>4</v>
      </c>
      <c r="O1012" t="s">
        <v>25</v>
      </c>
      <c r="P1012" t="s">
        <v>891</v>
      </c>
      <c r="T1012">
        <v>4.6610969999999998</v>
      </c>
    </row>
    <row r="1013" spans="1:20">
      <c r="A1013">
        <v>832</v>
      </c>
      <c r="B1013" t="s">
        <v>894</v>
      </c>
      <c r="C1013" t="s">
        <v>15</v>
      </c>
      <c r="D1013" t="s">
        <v>223</v>
      </c>
      <c r="E1013" t="s">
        <v>17</v>
      </c>
      <c r="F1013" t="s">
        <v>224</v>
      </c>
      <c r="G1013" t="s">
        <v>225</v>
      </c>
      <c r="H1013" t="s">
        <v>226</v>
      </c>
      <c r="I1013" t="s">
        <v>227</v>
      </c>
      <c r="K1013" t="s">
        <v>23</v>
      </c>
      <c r="L1013" t="s">
        <v>24</v>
      </c>
      <c r="M1013" s="2">
        <v>3.913487101604701</v>
      </c>
      <c r="N1013">
        <v>4</v>
      </c>
      <c r="O1013" t="s">
        <v>25</v>
      </c>
      <c r="P1013" t="s">
        <v>64</v>
      </c>
      <c r="T1013">
        <v>3.9134829999999998</v>
      </c>
    </row>
    <row r="1014" spans="1:20">
      <c r="A1014">
        <v>835</v>
      </c>
      <c r="B1014" t="s">
        <v>895</v>
      </c>
      <c r="C1014" t="s">
        <v>15</v>
      </c>
      <c r="D1014" t="s">
        <v>223</v>
      </c>
      <c r="E1014" t="s">
        <v>17</v>
      </c>
      <c r="F1014" t="s">
        <v>224</v>
      </c>
      <c r="G1014" t="s">
        <v>225</v>
      </c>
      <c r="H1014" t="s">
        <v>226</v>
      </c>
      <c r="I1014" t="s">
        <v>227</v>
      </c>
      <c r="K1014" t="s">
        <v>23</v>
      </c>
      <c r="L1014" t="s">
        <v>24</v>
      </c>
      <c r="M1014" s="2">
        <v>1.4925120080753966</v>
      </c>
      <c r="N1014">
        <v>4</v>
      </c>
      <c r="O1014" t="s">
        <v>25</v>
      </c>
      <c r="P1014" t="s">
        <v>896</v>
      </c>
      <c r="T1014">
        <v>1.4925109999999999</v>
      </c>
    </row>
    <row r="1015" spans="1:20">
      <c r="A1015">
        <v>836</v>
      </c>
      <c r="B1015" t="s">
        <v>897</v>
      </c>
      <c r="C1015" t="s">
        <v>15</v>
      </c>
      <c r="D1015" t="s">
        <v>223</v>
      </c>
      <c r="E1015" t="s">
        <v>17</v>
      </c>
      <c r="F1015" t="s">
        <v>224</v>
      </c>
      <c r="G1015" t="s">
        <v>225</v>
      </c>
      <c r="H1015" t="s">
        <v>226</v>
      </c>
      <c r="I1015" t="s">
        <v>227</v>
      </c>
      <c r="K1015" t="s">
        <v>23</v>
      </c>
      <c r="L1015" t="s">
        <v>24</v>
      </c>
      <c r="M1015" s="2">
        <v>2.0746407871782075</v>
      </c>
      <c r="N1015">
        <v>4</v>
      </c>
      <c r="O1015" t="s">
        <v>25</v>
      </c>
      <c r="P1015" t="s">
        <v>896</v>
      </c>
      <c r="T1015">
        <v>2.0746380000000002</v>
      </c>
    </row>
    <row r="1016" spans="1:20">
      <c r="A1016">
        <v>838</v>
      </c>
      <c r="B1016" t="s">
        <v>898</v>
      </c>
      <c r="C1016" t="s">
        <v>15</v>
      </c>
      <c r="D1016" t="s">
        <v>223</v>
      </c>
      <c r="E1016" t="s">
        <v>17</v>
      </c>
      <c r="F1016" t="s">
        <v>224</v>
      </c>
      <c r="G1016" t="s">
        <v>225</v>
      </c>
      <c r="H1016" t="s">
        <v>226</v>
      </c>
      <c r="I1016" t="s">
        <v>227</v>
      </c>
      <c r="K1016" t="s">
        <v>23</v>
      </c>
      <c r="L1016" t="s">
        <v>24</v>
      </c>
      <c r="M1016" s="2">
        <v>2.3936911224999133</v>
      </c>
      <c r="N1016">
        <v>4</v>
      </c>
      <c r="O1016" t="s">
        <v>25</v>
      </c>
      <c r="P1016" t="s">
        <v>899</v>
      </c>
      <c r="T1016">
        <v>2.393691</v>
      </c>
    </row>
    <row r="1017" spans="1:20">
      <c r="A1017">
        <v>839</v>
      </c>
      <c r="B1017" t="s">
        <v>900</v>
      </c>
      <c r="C1017" t="s">
        <v>15</v>
      </c>
      <c r="D1017" t="s">
        <v>223</v>
      </c>
      <c r="E1017" t="s">
        <v>17</v>
      </c>
      <c r="F1017" t="s">
        <v>224</v>
      </c>
      <c r="G1017" t="s">
        <v>225</v>
      </c>
      <c r="H1017" t="s">
        <v>226</v>
      </c>
      <c r="I1017" t="s">
        <v>227</v>
      </c>
      <c r="K1017" t="s">
        <v>23</v>
      </c>
      <c r="L1017" t="s">
        <v>24</v>
      </c>
      <c r="M1017" s="2">
        <v>2.3727756828751177E-3</v>
      </c>
      <c r="N1017">
        <v>4</v>
      </c>
      <c r="O1017" t="s">
        <v>25</v>
      </c>
      <c r="P1017" t="s">
        <v>901</v>
      </c>
      <c r="T1017">
        <v>2.3730000000000001E-3</v>
      </c>
    </row>
    <row r="1018" spans="1:20">
      <c r="A1018">
        <v>840</v>
      </c>
      <c r="B1018" t="s">
        <v>902</v>
      </c>
      <c r="C1018" t="s">
        <v>15</v>
      </c>
      <c r="D1018" t="s">
        <v>223</v>
      </c>
      <c r="E1018" t="s">
        <v>17</v>
      </c>
      <c r="F1018" t="s">
        <v>224</v>
      </c>
      <c r="G1018" t="s">
        <v>225</v>
      </c>
      <c r="H1018" t="s">
        <v>226</v>
      </c>
      <c r="I1018" t="s">
        <v>227</v>
      </c>
      <c r="K1018" t="s">
        <v>23</v>
      </c>
      <c r="L1018" t="s">
        <v>24</v>
      </c>
      <c r="M1018" s="2">
        <v>3.4845413303153556</v>
      </c>
      <c r="N1018">
        <v>4</v>
      </c>
      <c r="O1018" t="s">
        <v>25</v>
      </c>
      <c r="P1018" t="s">
        <v>896</v>
      </c>
      <c r="T1018">
        <v>3.484537</v>
      </c>
    </row>
    <row r="1019" spans="1:20">
      <c r="A1019">
        <v>841</v>
      </c>
      <c r="B1019" t="s">
        <v>903</v>
      </c>
      <c r="C1019" t="s">
        <v>15</v>
      </c>
      <c r="D1019" t="s">
        <v>223</v>
      </c>
      <c r="E1019" t="s">
        <v>17</v>
      </c>
      <c r="F1019" t="s">
        <v>224</v>
      </c>
      <c r="G1019" t="s">
        <v>225</v>
      </c>
      <c r="H1019" t="s">
        <v>226</v>
      </c>
      <c r="I1019" t="s">
        <v>227</v>
      </c>
      <c r="K1019" t="s">
        <v>23</v>
      </c>
      <c r="L1019" t="s">
        <v>24</v>
      </c>
      <c r="M1019" s="2">
        <v>0.22449243734648591</v>
      </c>
      <c r="N1019">
        <v>4</v>
      </c>
      <c r="O1019" t="s">
        <v>25</v>
      </c>
      <c r="P1019" t="s">
        <v>896</v>
      </c>
      <c r="T1019">
        <v>0.22503300000000001</v>
      </c>
    </row>
    <row r="1020" spans="1:20">
      <c r="A1020">
        <v>843</v>
      </c>
      <c r="B1020" t="s">
        <v>904</v>
      </c>
      <c r="C1020" t="s">
        <v>15</v>
      </c>
      <c r="D1020" t="s">
        <v>223</v>
      </c>
      <c r="E1020" t="s">
        <v>17</v>
      </c>
      <c r="F1020" t="s">
        <v>224</v>
      </c>
      <c r="G1020" t="s">
        <v>225</v>
      </c>
      <c r="H1020" t="s">
        <v>226</v>
      </c>
      <c r="I1020" t="s">
        <v>227</v>
      </c>
      <c r="K1020" t="s">
        <v>23</v>
      </c>
      <c r="L1020" t="s">
        <v>24</v>
      </c>
      <c r="M1020" s="2">
        <v>2.3617762156338493</v>
      </c>
      <c r="N1020">
        <v>4</v>
      </c>
      <c r="O1020" t="s">
        <v>25</v>
      </c>
      <c r="P1020" t="s">
        <v>896</v>
      </c>
      <c r="T1020">
        <v>2.361774</v>
      </c>
    </row>
    <row r="1021" spans="1:20">
      <c r="A1021">
        <v>844</v>
      </c>
      <c r="B1021" t="s">
        <v>905</v>
      </c>
      <c r="C1021" t="s">
        <v>15</v>
      </c>
      <c r="D1021" t="s">
        <v>223</v>
      </c>
      <c r="E1021" t="s">
        <v>17</v>
      </c>
      <c r="F1021" t="s">
        <v>224</v>
      </c>
      <c r="G1021" t="s">
        <v>225</v>
      </c>
      <c r="H1021" t="s">
        <v>226</v>
      </c>
      <c r="I1021" t="s">
        <v>227</v>
      </c>
      <c r="K1021" t="s">
        <v>23</v>
      </c>
      <c r="L1021" t="s">
        <v>24</v>
      </c>
      <c r="M1021" s="2">
        <v>18.189727422495466</v>
      </c>
      <c r="N1021">
        <v>4</v>
      </c>
      <c r="O1021" t="s">
        <v>25</v>
      </c>
      <c r="P1021" t="s">
        <v>896</v>
      </c>
      <c r="T1021">
        <v>18.189717000000002</v>
      </c>
    </row>
    <row r="1022" spans="1:20">
      <c r="A1022">
        <v>847</v>
      </c>
      <c r="B1022" t="s">
        <v>906</v>
      </c>
      <c r="C1022" t="s">
        <v>15</v>
      </c>
      <c r="D1022" t="s">
        <v>223</v>
      </c>
      <c r="E1022" t="s">
        <v>17</v>
      </c>
      <c r="F1022" t="s">
        <v>224</v>
      </c>
      <c r="G1022" t="s">
        <v>225</v>
      </c>
      <c r="H1022" t="s">
        <v>226</v>
      </c>
      <c r="I1022" t="s">
        <v>227</v>
      </c>
      <c r="K1022" t="s">
        <v>23</v>
      </c>
      <c r="L1022" t="s">
        <v>24</v>
      </c>
      <c r="M1022" s="2">
        <v>22.172330230104329</v>
      </c>
      <c r="N1022">
        <v>4</v>
      </c>
      <c r="O1022" t="s">
        <v>25</v>
      </c>
      <c r="P1022" t="s">
        <v>896</v>
      </c>
      <c r="T1022">
        <v>22.172317</v>
      </c>
    </row>
    <row r="1023" spans="1:20">
      <c r="A1023">
        <v>853</v>
      </c>
      <c r="B1023" t="s">
        <v>907</v>
      </c>
      <c r="C1023" t="s">
        <v>15</v>
      </c>
      <c r="D1023" t="s">
        <v>223</v>
      </c>
      <c r="E1023" t="s">
        <v>17</v>
      </c>
      <c r="F1023" t="s">
        <v>224</v>
      </c>
      <c r="G1023" t="s">
        <v>225</v>
      </c>
      <c r="H1023" t="s">
        <v>226</v>
      </c>
      <c r="I1023" t="s">
        <v>227</v>
      </c>
      <c r="K1023" t="s">
        <v>23</v>
      </c>
      <c r="L1023" t="s">
        <v>24</v>
      </c>
      <c r="M1023" s="2">
        <v>24.03129717435246</v>
      </c>
      <c r="N1023">
        <v>4</v>
      </c>
      <c r="O1023" t="s">
        <v>25</v>
      </c>
      <c r="P1023" t="s">
        <v>908</v>
      </c>
      <c r="T1023">
        <v>27.877538000000001</v>
      </c>
    </row>
    <row r="1024" spans="1:20">
      <c r="A1024">
        <v>859</v>
      </c>
      <c r="B1024" t="s">
        <v>909</v>
      </c>
      <c r="C1024" t="s">
        <v>15</v>
      </c>
      <c r="D1024" t="s">
        <v>223</v>
      </c>
      <c r="E1024" t="s">
        <v>17</v>
      </c>
      <c r="F1024" t="s">
        <v>224</v>
      </c>
      <c r="G1024" t="s">
        <v>225</v>
      </c>
      <c r="H1024" t="s">
        <v>226</v>
      </c>
      <c r="I1024" t="s">
        <v>227</v>
      </c>
      <c r="K1024" t="s">
        <v>23</v>
      </c>
      <c r="L1024" t="s">
        <v>24</v>
      </c>
      <c r="M1024" s="2">
        <v>4.762504442209516</v>
      </c>
      <c r="N1024">
        <v>4</v>
      </c>
      <c r="O1024" t="s">
        <v>25</v>
      </c>
      <c r="P1024" t="s">
        <v>908</v>
      </c>
      <c r="T1024">
        <v>5.4837660000000001</v>
      </c>
    </row>
    <row r="1025" spans="1:20">
      <c r="A1025">
        <v>860</v>
      </c>
      <c r="B1025" t="s">
        <v>910</v>
      </c>
      <c r="C1025" t="s">
        <v>15</v>
      </c>
      <c r="D1025" t="s">
        <v>223</v>
      </c>
      <c r="E1025" t="s">
        <v>17</v>
      </c>
      <c r="F1025" t="s">
        <v>224</v>
      </c>
      <c r="G1025" t="s">
        <v>225</v>
      </c>
      <c r="H1025" t="s">
        <v>226</v>
      </c>
      <c r="I1025" t="s">
        <v>227</v>
      </c>
      <c r="K1025" t="s">
        <v>23</v>
      </c>
      <c r="L1025" t="s">
        <v>24</v>
      </c>
      <c r="M1025" s="2">
        <v>2.5472860009983047</v>
      </c>
      <c r="N1025">
        <v>4</v>
      </c>
      <c r="O1025" t="s">
        <v>25</v>
      </c>
      <c r="P1025" t="s">
        <v>908</v>
      </c>
      <c r="T1025">
        <v>5.133019</v>
      </c>
    </row>
    <row r="1026" spans="1:20">
      <c r="A1026">
        <v>861</v>
      </c>
      <c r="B1026" t="s">
        <v>911</v>
      </c>
      <c r="C1026" t="s">
        <v>15</v>
      </c>
      <c r="D1026" t="s">
        <v>223</v>
      </c>
      <c r="E1026" t="s">
        <v>17</v>
      </c>
      <c r="F1026" t="s">
        <v>224</v>
      </c>
      <c r="G1026" t="s">
        <v>225</v>
      </c>
      <c r="H1026" t="s">
        <v>226</v>
      </c>
      <c r="I1026" t="s">
        <v>227</v>
      </c>
      <c r="K1026" t="s">
        <v>23</v>
      </c>
      <c r="L1026" t="s">
        <v>24</v>
      </c>
      <c r="M1026" s="2">
        <v>2.890386936538452</v>
      </c>
      <c r="N1026">
        <v>4</v>
      </c>
      <c r="O1026" t="s">
        <v>25</v>
      </c>
      <c r="P1026" t="s">
        <v>908</v>
      </c>
      <c r="T1026">
        <v>2.8249390000000001</v>
      </c>
    </row>
    <row r="1027" spans="1:20">
      <c r="A1027">
        <v>862</v>
      </c>
      <c r="B1027" t="s">
        <v>912</v>
      </c>
      <c r="C1027" t="s">
        <v>15</v>
      </c>
      <c r="D1027" t="s">
        <v>223</v>
      </c>
      <c r="E1027" t="s">
        <v>17</v>
      </c>
      <c r="F1027" t="s">
        <v>224</v>
      </c>
      <c r="G1027" t="s">
        <v>225</v>
      </c>
      <c r="H1027" t="s">
        <v>226</v>
      </c>
      <c r="I1027" t="s">
        <v>227</v>
      </c>
      <c r="K1027" t="s">
        <v>23</v>
      </c>
      <c r="L1027" t="s">
        <v>24</v>
      </c>
      <c r="M1027" s="2">
        <v>17.591783044137923</v>
      </c>
      <c r="N1027">
        <v>4</v>
      </c>
      <c r="O1027" t="s">
        <v>25</v>
      </c>
      <c r="P1027" t="s">
        <v>908</v>
      </c>
      <c r="T1027">
        <v>16.184761999999999</v>
      </c>
    </row>
    <row r="1028" spans="1:20">
      <c r="A1028">
        <v>867</v>
      </c>
      <c r="B1028" t="s">
        <v>913</v>
      </c>
      <c r="C1028" t="s">
        <v>15</v>
      </c>
      <c r="D1028" t="s">
        <v>223</v>
      </c>
      <c r="E1028" t="s">
        <v>17</v>
      </c>
      <c r="F1028" t="s">
        <v>224</v>
      </c>
      <c r="G1028" t="s">
        <v>225</v>
      </c>
      <c r="H1028" t="s">
        <v>226</v>
      </c>
      <c r="I1028" t="s">
        <v>227</v>
      </c>
      <c r="K1028" t="s">
        <v>23</v>
      </c>
      <c r="L1028" t="s">
        <v>24</v>
      </c>
      <c r="M1028" s="2">
        <v>3.3348343409458199</v>
      </c>
      <c r="N1028">
        <v>4</v>
      </c>
      <c r="O1028" t="s">
        <v>25</v>
      </c>
      <c r="P1028" t="s">
        <v>908</v>
      </c>
      <c r="T1028">
        <v>3.494891</v>
      </c>
    </row>
    <row r="1029" spans="1:20">
      <c r="A1029">
        <v>868</v>
      </c>
      <c r="B1029" t="s">
        <v>914</v>
      </c>
      <c r="C1029" t="s">
        <v>15</v>
      </c>
      <c r="D1029" t="s">
        <v>223</v>
      </c>
      <c r="E1029" t="s">
        <v>17</v>
      </c>
      <c r="F1029" t="s">
        <v>224</v>
      </c>
      <c r="G1029" t="s">
        <v>225</v>
      </c>
      <c r="H1029" t="s">
        <v>226</v>
      </c>
      <c r="I1029" t="s">
        <v>227</v>
      </c>
      <c r="K1029" t="s">
        <v>23</v>
      </c>
      <c r="L1029" t="s">
        <v>24</v>
      </c>
      <c r="M1029" s="2">
        <v>1.5324511705371571</v>
      </c>
      <c r="N1029">
        <v>4</v>
      </c>
      <c r="O1029" t="s">
        <v>25</v>
      </c>
      <c r="P1029" t="s">
        <v>908</v>
      </c>
      <c r="T1029">
        <v>1.2923009999999999</v>
      </c>
    </row>
    <row r="1030" spans="1:20">
      <c r="A1030">
        <v>869</v>
      </c>
      <c r="B1030" t="s">
        <v>915</v>
      </c>
      <c r="C1030" t="s">
        <v>15</v>
      </c>
      <c r="D1030" t="s">
        <v>223</v>
      </c>
      <c r="E1030" t="s">
        <v>17</v>
      </c>
      <c r="F1030" t="s">
        <v>224</v>
      </c>
      <c r="G1030" t="s">
        <v>225</v>
      </c>
      <c r="H1030" t="s">
        <v>226</v>
      </c>
      <c r="I1030" t="s">
        <v>227</v>
      </c>
      <c r="K1030" t="s">
        <v>23</v>
      </c>
      <c r="L1030" t="s">
        <v>24</v>
      </c>
      <c r="M1030" s="2">
        <v>16.775759890137042</v>
      </c>
      <c r="N1030">
        <v>4</v>
      </c>
      <c r="O1030" t="s">
        <v>25</v>
      </c>
      <c r="P1030" t="s">
        <v>916</v>
      </c>
      <c r="T1030">
        <v>16.775829000000002</v>
      </c>
    </row>
    <row r="1031" spans="1:20">
      <c r="A1031">
        <v>870</v>
      </c>
      <c r="B1031" t="s">
        <v>917</v>
      </c>
      <c r="C1031" t="s">
        <v>15</v>
      </c>
      <c r="D1031" t="s">
        <v>223</v>
      </c>
      <c r="E1031" t="s">
        <v>17</v>
      </c>
      <c r="F1031" t="s">
        <v>224</v>
      </c>
      <c r="G1031" t="s">
        <v>225</v>
      </c>
      <c r="H1031" t="s">
        <v>226</v>
      </c>
      <c r="I1031" t="s">
        <v>227</v>
      </c>
      <c r="K1031" t="s">
        <v>23</v>
      </c>
      <c r="L1031" t="s">
        <v>24</v>
      </c>
      <c r="M1031" s="2">
        <v>12.108387320292771</v>
      </c>
      <c r="N1031">
        <v>4</v>
      </c>
      <c r="O1031" t="s">
        <v>25</v>
      </c>
      <c r="P1031" t="s">
        <v>916</v>
      </c>
      <c r="T1031">
        <v>12.1084</v>
      </c>
    </row>
    <row r="1032" spans="1:20">
      <c r="A1032">
        <v>871</v>
      </c>
      <c r="B1032" t="s">
        <v>918</v>
      </c>
      <c r="C1032" t="s">
        <v>15</v>
      </c>
      <c r="D1032" t="s">
        <v>223</v>
      </c>
      <c r="E1032" t="s">
        <v>17</v>
      </c>
      <c r="F1032" t="s">
        <v>224</v>
      </c>
      <c r="G1032" t="s">
        <v>225</v>
      </c>
      <c r="H1032" t="s">
        <v>226</v>
      </c>
      <c r="I1032" t="s">
        <v>227</v>
      </c>
      <c r="K1032" t="s">
        <v>23</v>
      </c>
      <c r="L1032" t="s">
        <v>24</v>
      </c>
      <c r="M1032" s="2">
        <v>2.2737796501485099</v>
      </c>
      <c r="N1032">
        <v>4</v>
      </c>
      <c r="O1032" t="s">
        <v>25</v>
      </c>
      <c r="P1032" t="s">
        <v>916</v>
      </c>
      <c r="T1032">
        <v>2.2737769999999999</v>
      </c>
    </row>
    <row r="1033" spans="1:20">
      <c r="A1033">
        <v>872</v>
      </c>
      <c r="B1033" t="s">
        <v>919</v>
      </c>
      <c r="C1033" t="s">
        <v>15</v>
      </c>
      <c r="D1033" t="s">
        <v>223</v>
      </c>
      <c r="E1033" t="s">
        <v>17</v>
      </c>
      <c r="F1033" t="s">
        <v>224</v>
      </c>
      <c r="G1033" t="s">
        <v>225</v>
      </c>
      <c r="H1033" t="s">
        <v>226</v>
      </c>
      <c r="I1033" t="s">
        <v>227</v>
      </c>
      <c r="K1033" t="s">
        <v>23</v>
      </c>
      <c r="L1033" t="s">
        <v>24</v>
      </c>
      <c r="M1033" s="2">
        <v>13.105906940195608</v>
      </c>
      <c r="N1033">
        <v>4</v>
      </c>
      <c r="O1033" t="s">
        <v>25</v>
      </c>
      <c r="P1033" t="s">
        <v>916</v>
      </c>
      <c r="T1033">
        <v>13.105941</v>
      </c>
    </row>
    <row r="1034" spans="1:20">
      <c r="A1034">
        <v>873</v>
      </c>
      <c r="B1034" t="s">
        <v>920</v>
      </c>
      <c r="C1034" t="s">
        <v>15</v>
      </c>
      <c r="D1034" t="s">
        <v>223</v>
      </c>
      <c r="E1034" t="s">
        <v>17</v>
      </c>
      <c r="F1034" t="s">
        <v>224</v>
      </c>
      <c r="G1034" t="s">
        <v>225</v>
      </c>
      <c r="H1034" t="s">
        <v>226</v>
      </c>
      <c r="I1034" t="s">
        <v>227</v>
      </c>
      <c r="K1034" t="s">
        <v>23</v>
      </c>
      <c r="L1034" t="s">
        <v>24</v>
      </c>
      <c r="M1034" s="2">
        <v>1.3577167349500598</v>
      </c>
      <c r="N1034">
        <v>4</v>
      </c>
      <c r="O1034" t="s">
        <v>25</v>
      </c>
      <c r="P1034" t="s">
        <v>916</v>
      </c>
      <c r="T1034">
        <v>1.3577239999999999</v>
      </c>
    </row>
    <row r="1035" spans="1:20">
      <c r="A1035">
        <v>874</v>
      </c>
      <c r="B1035" t="s">
        <v>921</v>
      </c>
      <c r="C1035" t="s">
        <v>15</v>
      </c>
      <c r="D1035" t="s">
        <v>223</v>
      </c>
      <c r="E1035" t="s">
        <v>17</v>
      </c>
      <c r="F1035" t="s">
        <v>224</v>
      </c>
      <c r="G1035" t="s">
        <v>225</v>
      </c>
      <c r="H1035" t="s">
        <v>226</v>
      </c>
      <c r="I1035" t="s">
        <v>227</v>
      </c>
      <c r="K1035" t="s">
        <v>23</v>
      </c>
      <c r="L1035" t="s">
        <v>24</v>
      </c>
      <c r="M1035" s="2">
        <v>7.3184451184375048</v>
      </c>
      <c r="N1035">
        <v>4</v>
      </c>
      <c r="O1035" t="s">
        <v>25</v>
      </c>
      <c r="P1035" t="s">
        <v>916</v>
      </c>
      <c r="T1035">
        <v>7.3184610000000001</v>
      </c>
    </row>
    <row r="1036" spans="1:20">
      <c r="A1036">
        <v>875</v>
      </c>
      <c r="B1036" t="s">
        <v>922</v>
      </c>
      <c r="C1036" t="s">
        <v>15</v>
      </c>
      <c r="D1036" t="s">
        <v>223</v>
      </c>
      <c r="E1036" t="s">
        <v>17</v>
      </c>
      <c r="F1036" t="s">
        <v>224</v>
      </c>
      <c r="G1036" t="s">
        <v>225</v>
      </c>
      <c r="H1036" t="s">
        <v>226</v>
      </c>
      <c r="I1036" t="s">
        <v>227</v>
      </c>
      <c r="K1036" t="s">
        <v>23</v>
      </c>
      <c r="L1036" t="s">
        <v>24</v>
      </c>
      <c r="M1036" s="2">
        <v>24.499375326302367</v>
      </c>
      <c r="N1036">
        <v>4</v>
      </c>
      <c r="O1036" t="s">
        <v>25</v>
      </c>
      <c r="P1036" t="s">
        <v>916</v>
      </c>
      <c r="T1036">
        <v>24.499406</v>
      </c>
    </row>
    <row r="1037" spans="1:20">
      <c r="A1037">
        <v>876</v>
      </c>
      <c r="B1037" t="s">
        <v>923</v>
      </c>
      <c r="C1037" t="s">
        <v>15</v>
      </c>
      <c r="D1037" t="s">
        <v>223</v>
      </c>
      <c r="E1037" t="s">
        <v>17</v>
      </c>
      <c r="F1037" t="s">
        <v>224</v>
      </c>
      <c r="G1037" t="s">
        <v>225</v>
      </c>
      <c r="H1037" t="s">
        <v>226</v>
      </c>
      <c r="I1037" t="s">
        <v>227</v>
      </c>
      <c r="K1037" t="s">
        <v>23</v>
      </c>
      <c r="L1037" t="s">
        <v>24</v>
      </c>
      <c r="M1037" s="2">
        <v>28.721240369817586</v>
      </c>
      <c r="N1037">
        <v>4</v>
      </c>
      <c r="O1037" t="s">
        <v>25</v>
      </c>
      <c r="P1037" t="s">
        <v>916</v>
      </c>
      <c r="T1037">
        <v>28.673591999999999</v>
      </c>
    </row>
    <row r="1038" spans="1:20">
      <c r="A1038">
        <v>877</v>
      </c>
      <c r="B1038" t="s">
        <v>924</v>
      </c>
      <c r="C1038" t="s">
        <v>15</v>
      </c>
      <c r="D1038" t="s">
        <v>223</v>
      </c>
      <c r="E1038" t="s">
        <v>17</v>
      </c>
      <c r="F1038" t="s">
        <v>224</v>
      </c>
      <c r="G1038" t="s">
        <v>225</v>
      </c>
      <c r="H1038" t="s">
        <v>226</v>
      </c>
      <c r="I1038" t="s">
        <v>227</v>
      </c>
      <c r="K1038" t="s">
        <v>23</v>
      </c>
      <c r="L1038" t="s">
        <v>24</v>
      </c>
      <c r="M1038" s="2">
        <v>15.50345648997</v>
      </c>
      <c r="N1038">
        <v>4</v>
      </c>
      <c r="O1038" t="s">
        <v>25</v>
      </c>
      <c r="P1038" t="s">
        <v>916</v>
      </c>
      <c r="T1038">
        <v>15.498965999999999</v>
      </c>
    </row>
    <row r="1039" spans="1:20">
      <c r="A1039">
        <v>878</v>
      </c>
      <c r="B1039" t="s">
        <v>925</v>
      </c>
      <c r="C1039" t="s">
        <v>15</v>
      </c>
      <c r="D1039" t="s">
        <v>223</v>
      </c>
      <c r="E1039" t="s">
        <v>17</v>
      </c>
      <c r="F1039" t="s">
        <v>224</v>
      </c>
      <c r="G1039" t="s">
        <v>225</v>
      </c>
      <c r="H1039" t="s">
        <v>226</v>
      </c>
      <c r="I1039" t="s">
        <v>227</v>
      </c>
      <c r="K1039" t="s">
        <v>23</v>
      </c>
      <c r="L1039" t="s">
        <v>24</v>
      </c>
      <c r="M1039" s="2">
        <v>1.9707757819642884</v>
      </c>
      <c r="N1039">
        <v>4</v>
      </c>
      <c r="O1039" t="s">
        <v>25</v>
      </c>
      <c r="P1039" t="s">
        <v>916</v>
      </c>
      <c r="T1039">
        <v>2.2357070000000001</v>
      </c>
    </row>
    <row r="1040" spans="1:20">
      <c r="A1040">
        <v>879</v>
      </c>
      <c r="B1040" t="s">
        <v>926</v>
      </c>
      <c r="C1040" t="s">
        <v>15</v>
      </c>
      <c r="D1040" t="s">
        <v>223</v>
      </c>
      <c r="E1040" t="s">
        <v>17</v>
      </c>
      <c r="F1040" t="s">
        <v>224</v>
      </c>
      <c r="G1040" t="s">
        <v>225</v>
      </c>
      <c r="H1040" t="s">
        <v>226</v>
      </c>
      <c r="I1040" t="s">
        <v>227</v>
      </c>
      <c r="K1040" t="s">
        <v>23</v>
      </c>
      <c r="L1040" t="s">
        <v>24</v>
      </c>
      <c r="M1040" s="2">
        <v>1.0763435300455166</v>
      </c>
      <c r="N1040">
        <v>4</v>
      </c>
      <c r="O1040" t="s">
        <v>25</v>
      </c>
      <c r="P1040" t="s">
        <v>916</v>
      </c>
      <c r="T1040">
        <v>1.119324</v>
      </c>
    </row>
    <row r="1041" spans="1:20">
      <c r="A1041">
        <v>882</v>
      </c>
      <c r="B1041" t="s">
        <v>927</v>
      </c>
      <c r="C1041" t="s">
        <v>15</v>
      </c>
      <c r="D1041" t="s">
        <v>223</v>
      </c>
      <c r="E1041" t="s">
        <v>17</v>
      </c>
      <c r="F1041" t="s">
        <v>224</v>
      </c>
      <c r="G1041" t="s">
        <v>225</v>
      </c>
      <c r="H1041" t="s">
        <v>226</v>
      </c>
      <c r="I1041" t="s">
        <v>227</v>
      </c>
      <c r="K1041" t="s">
        <v>23</v>
      </c>
      <c r="L1041" t="s">
        <v>24</v>
      </c>
      <c r="M1041" s="2">
        <v>13.917109355401472</v>
      </c>
      <c r="N1041">
        <v>4</v>
      </c>
      <c r="O1041" t="s">
        <v>25</v>
      </c>
      <c r="P1041" t="s">
        <v>916</v>
      </c>
      <c r="T1041">
        <v>13.757186000000001</v>
      </c>
    </row>
    <row r="1042" spans="1:20">
      <c r="A1042">
        <v>883</v>
      </c>
      <c r="B1042" t="s">
        <v>928</v>
      </c>
      <c r="C1042" t="s">
        <v>15</v>
      </c>
      <c r="D1042" t="s">
        <v>223</v>
      </c>
      <c r="E1042" t="s">
        <v>17</v>
      </c>
      <c r="F1042" t="s">
        <v>224</v>
      </c>
      <c r="G1042" t="s">
        <v>225</v>
      </c>
      <c r="H1042" t="s">
        <v>226</v>
      </c>
      <c r="I1042" t="s">
        <v>227</v>
      </c>
      <c r="K1042" t="s">
        <v>23</v>
      </c>
      <c r="L1042" t="s">
        <v>24</v>
      </c>
      <c r="M1042" s="2">
        <v>6.4082674775010746</v>
      </c>
      <c r="N1042">
        <v>4</v>
      </c>
      <c r="O1042" t="s">
        <v>25</v>
      </c>
      <c r="P1042" t="s">
        <v>916</v>
      </c>
      <c r="T1042">
        <v>6.4082689999999998</v>
      </c>
    </row>
    <row r="1043" spans="1:20">
      <c r="A1043">
        <v>884</v>
      </c>
      <c r="B1043" t="s">
        <v>929</v>
      </c>
      <c r="C1043" t="s">
        <v>15</v>
      </c>
      <c r="D1043" t="s">
        <v>223</v>
      </c>
      <c r="E1043" t="s">
        <v>17</v>
      </c>
      <c r="F1043" t="s">
        <v>224</v>
      </c>
      <c r="G1043" t="s">
        <v>225</v>
      </c>
      <c r="H1043" t="s">
        <v>226</v>
      </c>
      <c r="I1043" t="s">
        <v>227</v>
      </c>
      <c r="K1043" t="s">
        <v>23</v>
      </c>
      <c r="L1043" t="s">
        <v>24</v>
      </c>
      <c r="M1043" s="2">
        <v>7.0602012748155358</v>
      </c>
      <c r="N1043">
        <v>4</v>
      </c>
      <c r="O1043" t="s">
        <v>25</v>
      </c>
      <c r="P1043" t="s">
        <v>916</v>
      </c>
      <c r="T1043">
        <v>7.0602039999999997</v>
      </c>
    </row>
    <row r="1044" spans="1:20">
      <c r="A1044">
        <v>885</v>
      </c>
      <c r="B1044" t="s">
        <v>930</v>
      </c>
      <c r="C1044" t="s">
        <v>15</v>
      </c>
      <c r="D1044" t="s">
        <v>223</v>
      </c>
      <c r="E1044" t="s">
        <v>17</v>
      </c>
      <c r="F1044" t="s">
        <v>224</v>
      </c>
      <c r="G1044" t="s">
        <v>225</v>
      </c>
      <c r="H1044" t="s">
        <v>226</v>
      </c>
      <c r="I1044" t="s">
        <v>227</v>
      </c>
      <c r="K1044" t="s">
        <v>23</v>
      </c>
      <c r="L1044" t="s">
        <v>24</v>
      </c>
      <c r="M1044" s="2">
        <v>1.8825114609845659</v>
      </c>
      <c r="N1044">
        <v>4</v>
      </c>
      <c r="O1044" t="s">
        <v>25</v>
      </c>
      <c r="P1044" t="s">
        <v>916</v>
      </c>
      <c r="T1044">
        <v>0.66021200000000002</v>
      </c>
    </row>
    <row r="1045" spans="1:20">
      <c r="A1045">
        <v>887</v>
      </c>
      <c r="B1045" t="s">
        <v>931</v>
      </c>
      <c r="C1045" t="s">
        <v>15</v>
      </c>
      <c r="D1045" t="s">
        <v>223</v>
      </c>
      <c r="E1045" t="s">
        <v>17</v>
      </c>
      <c r="F1045" t="s">
        <v>224</v>
      </c>
      <c r="G1045" t="s">
        <v>225</v>
      </c>
      <c r="H1045" t="s">
        <v>226</v>
      </c>
      <c r="I1045" t="s">
        <v>227</v>
      </c>
      <c r="K1045" t="s">
        <v>23</v>
      </c>
      <c r="L1045" t="s">
        <v>24</v>
      </c>
      <c r="M1045" s="2">
        <v>0.2482889316655382</v>
      </c>
      <c r="N1045">
        <v>4</v>
      </c>
      <c r="O1045" t="s">
        <v>25</v>
      </c>
      <c r="P1045" t="s">
        <v>916</v>
      </c>
      <c r="T1045">
        <v>0.24829200000000001</v>
      </c>
    </row>
    <row r="1046" spans="1:20">
      <c r="A1046">
        <v>888</v>
      </c>
      <c r="B1046" t="s">
        <v>932</v>
      </c>
      <c r="C1046" t="s">
        <v>15</v>
      </c>
      <c r="D1046" t="s">
        <v>223</v>
      </c>
      <c r="E1046" t="s">
        <v>17</v>
      </c>
      <c r="F1046" t="s">
        <v>224</v>
      </c>
      <c r="G1046" t="s">
        <v>225</v>
      </c>
      <c r="H1046" t="s">
        <v>226</v>
      </c>
      <c r="I1046" t="s">
        <v>227</v>
      </c>
      <c r="K1046" t="s">
        <v>23</v>
      </c>
      <c r="L1046" t="s">
        <v>24</v>
      </c>
      <c r="M1046" s="2">
        <v>8.6329902971686678</v>
      </c>
      <c r="N1046">
        <v>4</v>
      </c>
      <c r="O1046" t="s">
        <v>25</v>
      </c>
      <c r="P1046" t="s">
        <v>916</v>
      </c>
      <c r="T1046">
        <v>8.6329899999999995</v>
      </c>
    </row>
    <row r="1047" spans="1:20">
      <c r="A1047">
        <v>889</v>
      </c>
      <c r="B1047" t="s">
        <v>933</v>
      </c>
      <c r="C1047" t="s">
        <v>15</v>
      </c>
      <c r="D1047" t="s">
        <v>223</v>
      </c>
      <c r="E1047" t="s">
        <v>17</v>
      </c>
      <c r="F1047" t="s">
        <v>224</v>
      </c>
      <c r="G1047" t="s">
        <v>225</v>
      </c>
      <c r="H1047" t="s">
        <v>226</v>
      </c>
      <c r="I1047" t="s">
        <v>227</v>
      </c>
      <c r="K1047" t="s">
        <v>23</v>
      </c>
      <c r="L1047" t="s">
        <v>24</v>
      </c>
      <c r="M1047" s="2">
        <v>1.6849371221144294</v>
      </c>
      <c r="N1047">
        <v>4</v>
      </c>
      <c r="O1047" t="s">
        <v>25</v>
      </c>
      <c r="P1047" t="s">
        <v>916</v>
      </c>
      <c r="T1047">
        <v>1.6849400000000001</v>
      </c>
    </row>
    <row r="1048" spans="1:20">
      <c r="A1048">
        <v>890</v>
      </c>
      <c r="B1048" t="s">
        <v>934</v>
      </c>
      <c r="C1048" t="s">
        <v>15</v>
      </c>
      <c r="D1048" t="s">
        <v>223</v>
      </c>
      <c r="E1048" t="s">
        <v>17</v>
      </c>
      <c r="F1048" t="s">
        <v>224</v>
      </c>
      <c r="G1048" t="s">
        <v>225</v>
      </c>
      <c r="H1048" t="s">
        <v>226</v>
      </c>
      <c r="I1048" t="s">
        <v>227</v>
      </c>
      <c r="K1048" t="s">
        <v>23</v>
      </c>
      <c r="L1048" t="s">
        <v>24</v>
      </c>
      <c r="M1048" s="2">
        <v>6.1574977622156437</v>
      </c>
      <c r="N1048">
        <v>4</v>
      </c>
      <c r="O1048" t="s">
        <v>25</v>
      </c>
      <c r="P1048" t="s">
        <v>916</v>
      </c>
      <c r="T1048">
        <v>6.1575030000000002</v>
      </c>
    </row>
    <row r="1049" spans="1:20">
      <c r="A1049">
        <v>891</v>
      </c>
      <c r="B1049" t="s">
        <v>935</v>
      </c>
      <c r="C1049" t="s">
        <v>15</v>
      </c>
      <c r="D1049" t="s">
        <v>223</v>
      </c>
      <c r="E1049" t="s">
        <v>17</v>
      </c>
      <c r="F1049" t="s">
        <v>224</v>
      </c>
      <c r="G1049" t="s">
        <v>225</v>
      </c>
      <c r="H1049" t="s">
        <v>226</v>
      </c>
      <c r="I1049" t="s">
        <v>227</v>
      </c>
      <c r="K1049" t="s">
        <v>23</v>
      </c>
      <c r="L1049" t="s">
        <v>24</v>
      </c>
      <c r="M1049" s="2">
        <v>23.668713364929847</v>
      </c>
      <c r="N1049">
        <v>4</v>
      </c>
      <c r="O1049" t="s">
        <v>25</v>
      </c>
      <c r="P1049" t="s">
        <v>916</v>
      </c>
      <c r="T1049">
        <v>23.668709</v>
      </c>
    </row>
    <row r="1050" spans="1:20">
      <c r="A1050">
        <v>900</v>
      </c>
      <c r="B1050" t="s">
        <v>936</v>
      </c>
      <c r="C1050" t="s">
        <v>15</v>
      </c>
      <c r="D1050" t="s">
        <v>223</v>
      </c>
      <c r="E1050" t="s">
        <v>17</v>
      </c>
      <c r="F1050" t="s">
        <v>224</v>
      </c>
      <c r="G1050" t="s">
        <v>225</v>
      </c>
      <c r="H1050" t="s">
        <v>226</v>
      </c>
      <c r="I1050" t="s">
        <v>227</v>
      </c>
      <c r="K1050" t="s">
        <v>23</v>
      </c>
      <c r="L1050" t="s">
        <v>24</v>
      </c>
      <c r="M1050" s="2">
        <v>2.9784841437558995</v>
      </c>
      <c r="N1050">
        <v>4</v>
      </c>
      <c r="O1050" t="s">
        <v>25</v>
      </c>
      <c r="P1050" t="s">
        <v>937</v>
      </c>
      <c r="T1050">
        <v>2.9784869999999999</v>
      </c>
    </row>
    <row r="1051" spans="1:20">
      <c r="A1051">
        <v>901</v>
      </c>
      <c r="B1051" t="s">
        <v>938</v>
      </c>
      <c r="C1051" t="s">
        <v>15</v>
      </c>
      <c r="D1051" t="s">
        <v>223</v>
      </c>
      <c r="E1051" t="s">
        <v>17</v>
      </c>
      <c r="F1051" t="s">
        <v>224</v>
      </c>
      <c r="G1051" t="s">
        <v>225</v>
      </c>
      <c r="H1051" t="s">
        <v>226</v>
      </c>
      <c r="I1051" t="s">
        <v>227</v>
      </c>
      <c r="K1051" t="s">
        <v>23</v>
      </c>
      <c r="L1051" t="s">
        <v>24</v>
      </c>
      <c r="M1051" s="2">
        <v>1.9761215329910102</v>
      </c>
      <c r="N1051">
        <v>4</v>
      </c>
      <c r="O1051" t="s">
        <v>25</v>
      </c>
      <c r="P1051" t="s">
        <v>937</v>
      </c>
      <c r="T1051">
        <v>1.976124</v>
      </c>
    </row>
    <row r="1052" spans="1:20">
      <c r="A1052">
        <v>902</v>
      </c>
      <c r="B1052" t="s">
        <v>939</v>
      </c>
      <c r="C1052" t="s">
        <v>15</v>
      </c>
      <c r="D1052" t="s">
        <v>223</v>
      </c>
      <c r="E1052" t="s">
        <v>17</v>
      </c>
      <c r="F1052" t="s">
        <v>224</v>
      </c>
      <c r="G1052" t="s">
        <v>225</v>
      </c>
      <c r="H1052" t="s">
        <v>226</v>
      </c>
      <c r="I1052" t="s">
        <v>227</v>
      </c>
      <c r="K1052" t="s">
        <v>23</v>
      </c>
      <c r="L1052" t="s">
        <v>24</v>
      </c>
      <c r="M1052" s="2">
        <v>10.41098275774304</v>
      </c>
      <c r="N1052">
        <v>4</v>
      </c>
      <c r="O1052" t="s">
        <v>25</v>
      </c>
      <c r="P1052" t="s">
        <v>64</v>
      </c>
      <c r="T1052">
        <v>10.41099</v>
      </c>
    </row>
    <row r="1053" spans="1:20">
      <c r="A1053">
        <v>903</v>
      </c>
      <c r="B1053" t="s">
        <v>940</v>
      </c>
      <c r="C1053" t="s">
        <v>15</v>
      </c>
      <c r="D1053" t="s">
        <v>223</v>
      </c>
      <c r="E1053" t="s">
        <v>17</v>
      </c>
      <c r="F1053" t="s">
        <v>224</v>
      </c>
      <c r="G1053" t="s">
        <v>225</v>
      </c>
      <c r="H1053" t="s">
        <v>226</v>
      </c>
      <c r="I1053" t="s">
        <v>227</v>
      </c>
      <c r="K1053" t="s">
        <v>23</v>
      </c>
      <c r="L1053" t="s">
        <v>24</v>
      </c>
      <c r="M1053" s="2">
        <v>0.84934693095387537</v>
      </c>
      <c r="N1053">
        <v>4</v>
      </c>
      <c r="O1053" t="s">
        <v>25</v>
      </c>
      <c r="P1053" t="s">
        <v>937</v>
      </c>
      <c r="T1053">
        <v>0.84934900000000002</v>
      </c>
    </row>
    <row r="1054" spans="1:20">
      <c r="A1054">
        <v>904</v>
      </c>
      <c r="B1054" t="s">
        <v>941</v>
      </c>
      <c r="C1054" t="s">
        <v>15</v>
      </c>
      <c r="D1054" t="s">
        <v>223</v>
      </c>
      <c r="E1054" t="s">
        <v>17</v>
      </c>
      <c r="F1054" t="s">
        <v>224</v>
      </c>
      <c r="G1054" t="s">
        <v>225</v>
      </c>
      <c r="H1054" t="s">
        <v>226</v>
      </c>
      <c r="I1054" t="s">
        <v>227</v>
      </c>
      <c r="K1054" t="s">
        <v>23</v>
      </c>
      <c r="L1054" t="s">
        <v>24</v>
      </c>
      <c r="M1054" s="2">
        <v>3.3244852344780891</v>
      </c>
      <c r="N1054">
        <v>4</v>
      </c>
      <c r="O1054" t="s">
        <v>25</v>
      </c>
      <c r="P1054" t="s">
        <v>64</v>
      </c>
      <c r="T1054">
        <v>3.3244850000000001</v>
      </c>
    </row>
    <row r="1055" spans="1:20">
      <c r="A1055">
        <v>905</v>
      </c>
      <c r="B1055" t="s">
        <v>942</v>
      </c>
      <c r="C1055" t="s">
        <v>15</v>
      </c>
      <c r="D1055" t="s">
        <v>223</v>
      </c>
      <c r="E1055" t="s">
        <v>17</v>
      </c>
      <c r="F1055" t="s">
        <v>224</v>
      </c>
      <c r="G1055" t="s">
        <v>225</v>
      </c>
      <c r="H1055" t="s">
        <v>226</v>
      </c>
      <c r="I1055" t="s">
        <v>227</v>
      </c>
      <c r="K1055" t="s">
        <v>23</v>
      </c>
      <c r="L1055" t="s">
        <v>24</v>
      </c>
      <c r="M1055" s="2">
        <v>9.6341656069149906</v>
      </c>
      <c r="N1055">
        <v>4</v>
      </c>
      <c r="O1055" t="s">
        <v>25</v>
      </c>
      <c r="P1055" t="s">
        <v>64</v>
      </c>
      <c r="T1055">
        <v>9.634169</v>
      </c>
    </row>
    <row r="1056" spans="1:20">
      <c r="A1056">
        <v>906</v>
      </c>
      <c r="B1056" t="s">
        <v>943</v>
      </c>
      <c r="C1056" t="s">
        <v>15</v>
      </c>
      <c r="D1056" t="s">
        <v>223</v>
      </c>
      <c r="E1056" t="s">
        <v>17</v>
      </c>
      <c r="F1056" t="s">
        <v>224</v>
      </c>
      <c r="G1056" t="s">
        <v>225</v>
      </c>
      <c r="H1056" t="s">
        <v>226</v>
      </c>
      <c r="I1056" t="s">
        <v>227</v>
      </c>
      <c r="K1056" t="s">
        <v>23</v>
      </c>
      <c r="L1056" t="s">
        <v>24</v>
      </c>
      <c r="M1056" s="2">
        <v>4.9519697004591219</v>
      </c>
      <c r="N1056">
        <v>4</v>
      </c>
      <c r="O1056" t="s">
        <v>25</v>
      </c>
      <c r="P1056" t="s">
        <v>64</v>
      </c>
      <c r="T1056">
        <v>4.9519729999999997</v>
      </c>
    </row>
    <row r="1057" spans="1:20">
      <c r="A1057">
        <v>907</v>
      </c>
      <c r="B1057" t="s">
        <v>944</v>
      </c>
      <c r="C1057" t="s">
        <v>15</v>
      </c>
      <c r="D1057" t="s">
        <v>223</v>
      </c>
      <c r="E1057" t="s">
        <v>17</v>
      </c>
      <c r="F1057" t="s">
        <v>224</v>
      </c>
      <c r="G1057" t="s">
        <v>225</v>
      </c>
      <c r="H1057" t="s">
        <v>226</v>
      </c>
      <c r="I1057" t="s">
        <v>227</v>
      </c>
      <c r="K1057" t="s">
        <v>23</v>
      </c>
      <c r="L1057" t="s">
        <v>24</v>
      </c>
      <c r="M1057" s="2">
        <v>2.5903562870966623</v>
      </c>
      <c r="N1057">
        <v>4</v>
      </c>
      <c r="O1057" t="s">
        <v>25</v>
      </c>
      <c r="P1057" t="s">
        <v>908</v>
      </c>
      <c r="T1057">
        <v>2.590357</v>
      </c>
    </row>
    <row r="1058" spans="1:20">
      <c r="A1058">
        <v>908</v>
      </c>
      <c r="B1058" t="s">
        <v>945</v>
      </c>
      <c r="C1058" t="s">
        <v>15</v>
      </c>
      <c r="D1058" t="s">
        <v>223</v>
      </c>
      <c r="E1058" t="s">
        <v>17</v>
      </c>
      <c r="F1058" t="s">
        <v>224</v>
      </c>
      <c r="G1058" t="s">
        <v>225</v>
      </c>
      <c r="H1058" t="s">
        <v>226</v>
      </c>
      <c r="I1058" t="s">
        <v>227</v>
      </c>
      <c r="K1058" t="s">
        <v>23</v>
      </c>
      <c r="L1058" t="s">
        <v>24</v>
      </c>
      <c r="M1058" s="2">
        <v>6.7999017845934873</v>
      </c>
      <c r="N1058">
        <v>4</v>
      </c>
      <c r="O1058" t="s">
        <v>25</v>
      </c>
      <c r="P1058" t="s">
        <v>64</v>
      </c>
      <c r="T1058">
        <v>6.4318</v>
      </c>
    </row>
    <row r="1059" spans="1:20">
      <c r="A1059">
        <v>909</v>
      </c>
      <c r="B1059" t="s">
        <v>946</v>
      </c>
      <c r="C1059" t="s">
        <v>15</v>
      </c>
      <c r="D1059" t="s">
        <v>223</v>
      </c>
      <c r="E1059" t="s">
        <v>17</v>
      </c>
      <c r="F1059" t="s">
        <v>224</v>
      </c>
      <c r="G1059" t="s">
        <v>225</v>
      </c>
      <c r="H1059" t="s">
        <v>226</v>
      </c>
      <c r="I1059" t="s">
        <v>227</v>
      </c>
      <c r="K1059" t="s">
        <v>23</v>
      </c>
      <c r="L1059" t="s">
        <v>24</v>
      </c>
      <c r="M1059" s="2">
        <v>8.629139963082487</v>
      </c>
      <c r="N1059">
        <v>4</v>
      </c>
      <c r="O1059" t="s">
        <v>25</v>
      </c>
      <c r="P1059" t="s">
        <v>908</v>
      </c>
      <c r="T1059">
        <v>9.6137789999999992</v>
      </c>
    </row>
    <row r="1060" spans="1:20">
      <c r="A1060">
        <v>910</v>
      </c>
      <c r="B1060" t="s">
        <v>947</v>
      </c>
      <c r="C1060" t="s">
        <v>15</v>
      </c>
      <c r="D1060" t="s">
        <v>223</v>
      </c>
      <c r="E1060" t="s">
        <v>17</v>
      </c>
      <c r="F1060" t="s">
        <v>224</v>
      </c>
      <c r="G1060" t="s">
        <v>225</v>
      </c>
      <c r="H1060" t="s">
        <v>226</v>
      </c>
      <c r="I1060" t="s">
        <v>227</v>
      </c>
      <c r="K1060" t="s">
        <v>23</v>
      </c>
      <c r="L1060" t="s">
        <v>24</v>
      </c>
      <c r="M1060" s="2">
        <v>22.246826660670248</v>
      </c>
      <c r="N1060">
        <v>4</v>
      </c>
      <c r="O1060" t="s">
        <v>25</v>
      </c>
      <c r="P1060" t="s">
        <v>948</v>
      </c>
      <c r="T1060">
        <v>22.171595</v>
      </c>
    </row>
    <row r="1061" spans="1:20">
      <c r="A1061">
        <v>912</v>
      </c>
      <c r="B1061" t="s">
        <v>949</v>
      </c>
      <c r="C1061" t="s">
        <v>15</v>
      </c>
      <c r="D1061" t="s">
        <v>223</v>
      </c>
      <c r="E1061" t="s">
        <v>17</v>
      </c>
      <c r="F1061" t="s">
        <v>224</v>
      </c>
      <c r="G1061" t="s">
        <v>225</v>
      </c>
      <c r="H1061" t="s">
        <v>226</v>
      </c>
      <c r="I1061" t="s">
        <v>227</v>
      </c>
      <c r="K1061" t="s">
        <v>23</v>
      </c>
      <c r="L1061" t="s">
        <v>24</v>
      </c>
      <c r="M1061" s="2">
        <v>4.9360857133678957</v>
      </c>
      <c r="N1061">
        <v>4</v>
      </c>
      <c r="O1061" t="s">
        <v>25</v>
      </c>
      <c r="P1061" t="s">
        <v>950</v>
      </c>
      <c r="T1061">
        <v>4.9360900000000001</v>
      </c>
    </row>
    <row r="1062" spans="1:20">
      <c r="A1062">
        <v>924</v>
      </c>
      <c r="B1062" t="s">
        <v>951</v>
      </c>
      <c r="C1062" t="s">
        <v>15</v>
      </c>
      <c r="D1062" t="s">
        <v>223</v>
      </c>
      <c r="E1062" t="s">
        <v>17</v>
      </c>
      <c r="F1062" t="s">
        <v>224</v>
      </c>
      <c r="G1062" t="s">
        <v>225</v>
      </c>
      <c r="H1062" t="s">
        <v>226</v>
      </c>
      <c r="I1062" t="s">
        <v>227</v>
      </c>
      <c r="K1062" t="s">
        <v>23</v>
      </c>
      <c r="L1062" t="s">
        <v>24</v>
      </c>
      <c r="M1062" s="2">
        <v>3.4817807549556936</v>
      </c>
      <c r="N1062">
        <v>4</v>
      </c>
      <c r="O1062" t="s">
        <v>25</v>
      </c>
      <c r="P1062" t="s">
        <v>952</v>
      </c>
      <c r="T1062">
        <v>3.4817800000000001</v>
      </c>
    </row>
    <row r="1063" spans="1:20">
      <c r="A1063">
        <v>925</v>
      </c>
      <c r="B1063" t="s">
        <v>953</v>
      </c>
      <c r="C1063" t="s">
        <v>15</v>
      </c>
      <c r="D1063" t="s">
        <v>223</v>
      </c>
      <c r="E1063" t="s">
        <v>17</v>
      </c>
      <c r="F1063" t="s">
        <v>224</v>
      </c>
      <c r="G1063" t="s">
        <v>225</v>
      </c>
      <c r="H1063" t="s">
        <v>226</v>
      </c>
      <c r="I1063" t="s">
        <v>227</v>
      </c>
      <c r="K1063" t="s">
        <v>23</v>
      </c>
      <c r="L1063" t="s">
        <v>24</v>
      </c>
      <c r="M1063" s="2">
        <v>0.17155508616557033</v>
      </c>
      <c r="N1063">
        <v>4</v>
      </c>
      <c r="O1063" t="s">
        <v>25</v>
      </c>
      <c r="P1063" t="s">
        <v>952</v>
      </c>
      <c r="T1063">
        <v>0.17155500000000001</v>
      </c>
    </row>
    <row r="1064" spans="1:20">
      <c r="A1064">
        <v>964</v>
      </c>
      <c r="B1064" t="s">
        <v>955</v>
      </c>
      <c r="C1064" t="s">
        <v>15</v>
      </c>
      <c r="D1064" t="s">
        <v>223</v>
      </c>
      <c r="E1064" t="s">
        <v>17</v>
      </c>
      <c r="F1064" t="s">
        <v>224</v>
      </c>
      <c r="G1064" t="s">
        <v>225</v>
      </c>
      <c r="H1064" t="s">
        <v>226</v>
      </c>
      <c r="I1064" t="s">
        <v>227</v>
      </c>
      <c r="K1064" t="s">
        <v>23</v>
      </c>
      <c r="L1064" t="s">
        <v>24</v>
      </c>
      <c r="M1064" s="2">
        <v>20.80184943091681</v>
      </c>
      <c r="N1064">
        <v>4</v>
      </c>
      <c r="O1064" t="s">
        <v>25</v>
      </c>
      <c r="P1064" t="s">
        <v>956</v>
      </c>
      <c r="T1064" t="s">
        <v>26</v>
      </c>
    </row>
    <row r="1065" spans="1:20">
      <c r="A1065">
        <v>966</v>
      </c>
      <c r="B1065" t="s">
        <v>223</v>
      </c>
      <c r="C1065" t="s">
        <v>15</v>
      </c>
      <c r="D1065" t="s">
        <v>223</v>
      </c>
      <c r="E1065" t="s">
        <v>17</v>
      </c>
      <c r="F1065" t="s">
        <v>224</v>
      </c>
      <c r="G1065" t="s">
        <v>225</v>
      </c>
      <c r="H1065" t="s">
        <v>226</v>
      </c>
      <c r="I1065" t="s">
        <v>227</v>
      </c>
      <c r="K1065" t="s">
        <v>23</v>
      </c>
      <c r="L1065" t="s">
        <v>24</v>
      </c>
      <c r="M1065" s="2">
        <v>8.0223793612825745</v>
      </c>
      <c r="N1065">
        <v>4</v>
      </c>
      <c r="O1065" t="s">
        <v>25</v>
      </c>
      <c r="P1065" t="s">
        <v>957</v>
      </c>
      <c r="T1065" t="s">
        <v>26</v>
      </c>
    </row>
    <row r="1066" spans="1:20">
      <c r="A1066">
        <v>967</v>
      </c>
      <c r="B1066" t="s">
        <v>223</v>
      </c>
      <c r="C1066" t="s">
        <v>15</v>
      </c>
      <c r="D1066" t="s">
        <v>223</v>
      </c>
      <c r="E1066" t="s">
        <v>17</v>
      </c>
      <c r="F1066" t="s">
        <v>224</v>
      </c>
      <c r="G1066" t="s">
        <v>225</v>
      </c>
      <c r="H1066" t="s">
        <v>226</v>
      </c>
      <c r="I1066" t="s">
        <v>227</v>
      </c>
      <c r="K1066" t="s">
        <v>23</v>
      </c>
      <c r="L1066" t="s">
        <v>24</v>
      </c>
      <c r="M1066" s="2">
        <v>0.79128367919819309</v>
      </c>
      <c r="N1066">
        <v>4</v>
      </c>
      <c r="O1066" t="s">
        <v>25</v>
      </c>
      <c r="P1066" t="s">
        <v>957</v>
      </c>
      <c r="T1066" t="s">
        <v>26</v>
      </c>
    </row>
    <row r="1067" spans="1:20">
      <c r="A1067">
        <v>968</v>
      </c>
      <c r="B1067" t="s">
        <v>223</v>
      </c>
      <c r="C1067" t="s">
        <v>15</v>
      </c>
      <c r="D1067" t="s">
        <v>223</v>
      </c>
      <c r="E1067" t="s">
        <v>17</v>
      </c>
      <c r="F1067" t="s">
        <v>224</v>
      </c>
      <c r="G1067" t="s">
        <v>225</v>
      </c>
      <c r="H1067" t="s">
        <v>226</v>
      </c>
      <c r="I1067" t="s">
        <v>227</v>
      </c>
      <c r="K1067" t="s">
        <v>23</v>
      </c>
      <c r="L1067" t="s">
        <v>24</v>
      </c>
      <c r="M1067" s="2">
        <v>1.3573774827891254</v>
      </c>
      <c r="N1067">
        <v>4</v>
      </c>
      <c r="O1067" t="s">
        <v>25</v>
      </c>
      <c r="P1067" t="s">
        <v>958</v>
      </c>
      <c r="T1067" t="s">
        <v>26</v>
      </c>
    </row>
    <row r="1068" spans="1:20">
      <c r="A1068">
        <v>969</v>
      </c>
      <c r="B1068" t="s">
        <v>223</v>
      </c>
      <c r="C1068" t="s">
        <v>15</v>
      </c>
      <c r="D1068" t="s">
        <v>223</v>
      </c>
      <c r="E1068" t="s">
        <v>17</v>
      </c>
      <c r="F1068" t="s">
        <v>224</v>
      </c>
      <c r="G1068" t="s">
        <v>225</v>
      </c>
      <c r="H1068" t="s">
        <v>226</v>
      </c>
      <c r="I1068" t="s">
        <v>227</v>
      </c>
      <c r="K1068" t="s">
        <v>23</v>
      </c>
      <c r="L1068" t="s">
        <v>24</v>
      </c>
      <c r="M1068" s="2">
        <v>8.1530282614174947</v>
      </c>
      <c r="N1068">
        <v>4</v>
      </c>
      <c r="O1068" t="s">
        <v>25</v>
      </c>
      <c r="P1068" t="s">
        <v>959</v>
      </c>
      <c r="T1068" t="s">
        <v>26</v>
      </c>
    </row>
    <row r="1069" spans="1:20">
      <c r="A1069">
        <v>978</v>
      </c>
      <c r="B1069" t="s">
        <v>223</v>
      </c>
      <c r="C1069" t="s">
        <v>15</v>
      </c>
      <c r="D1069" t="s">
        <v>223</v>
      </c>
      <c r="E1069" t="s">
        <v>17</v>
      </c>
      <c r="F1069" t="s">
        <v>224</v>
      </c>
      <c r="G1069" t="s">
        <v>225</v>
      </c>
      <c r="H1069" t="s">
        <v>226</v>
      </c>
      <c r="I1069" t="s">
        <v>227</v>
      </c>
      <c r="K1069" t="s">
        <v>23</v>
      </c>
      <c r="L1069" t="s">
        <v>24</v>
      </c>
      <c r="M1069" s="2">
        <v>9.7946487153002568E-2</v>
      </c>
      <c r="N1069">
        <v>4</v>
      </c>
      <c r="O1069" t="s">
        <v>25</v>
      </c>
      <c r="P1069" t="s">
        <v>960</v>
      </c>
      <c r="T1069" t="s">
        <v>26</v>
      </c>
    </row>
    <row r="1070" spans="1:20">
      <c r="A1070">
        <v>979</v>
      </c>
      <c r="B1070" t="s">
        <v>223</v>
      </c>
      <c r="C1070" t="s">
        <v>15</v>
      </c>
      <c r="D1070" t="s">
        <v>223</v>
      </c>
      <c r="E1070" t="s">
        <v>17</v>
      </c>
      <c r="F1070" t="s">
        <v>224</v>
      </c>
      <c r="G1070" t="s">
        <v>225</v>
      </c>
      <c r="H1070" t="s">
        <v>226</v>
      </c>
      <c r="I1070" t="s">
        <v>227</v>
      </c>
      <c r="K1070" t="s">
        <v>23</v>
      </c>
      <c r="L1070" t="s">
        <v>24</v>
      </c>
      <c r="M1070" s="2">
        <v>2.0935886588614384E-2</v>
      </c>
      <c r="N1070">
        <v>4</v>
      </c>
      <c r="O1070" t="s">
        <v>25</v>
      </c>
      <c r="P1070" t="s">
        <v>960</v>
      </c>
      <c r="T1070" t="s">
        <v>26</v>
      </c>
    </row>
    <row r="1071" spans="1:20">
      <c r="A1071">
        <v>988</v>
      </c>
      <c r="B1071" t="s">
        <v>223</v>
      </c>
      <c r="C1071" t="s">
        <v>15</v>
      </c>
      <c r="D1071" t="s">
        <v>223</v>
      </c>
      <c r="E1071" t="s">
        <v>17</v>
      </c>
      <c r="F1071" t="s">
        <v>224</v>
      </c>
      <c r="G1071" t="s">
        <v>225</v>
      </c>
      <c r="H1071" t="s">
        <v>226</v>
      </c>
      <c r="I1071" t="s">
        <v>227</v>
      </c>
      <c r="K1071" t="s">
        <v>23</v>
      </c>
      <c r="L1071" t="s">
        <v>24</v>
      </c>
      <c r="M1071" s="2">
        <v>0.68247229901701556</v>
      </c>
      <c r="N1071">
        <v>4</v>
      </c>
      <c r="O1071" t="s">
        <v>25</v>
      </c>
      <c r="P1071" t="s">
        <v>501</v>
      </c>
      <c r="T1071" t="s">
        <v>26</v>
      </c>
    </row>
    <row r="1072" spans="1:20">
      <c r="A1072">
        <v>993</v>
      </c>
      <c r="B1072" t="s">
        <v>223</v>
      </c>
      <c r="C1072" t="s">
        <v>15</v>
      </c>
      <c r="D1072" t="s">
        <v>223</v>
      </c>
      <c r="E1072" t="s">
        <v>17</v>
      </c>
      <c r="F1072" t="s">
        <v>224</v>
      </c>
      <c r="G1072" t="s">
        <v>225</v>
      </c>
      <c r="H1072" t="s">
        <v>226</v>
      </c>
      <c r="I1072" t="s">
        <v>227</v>
      </c>
      <c r="K1072" t="s">
        <v>23</v>
      </c>
      <c r="L1072" t="s">
        <v>24</v>
      </c>
      <c r="M1072" s="2">
        <v>1.0232316030206134</v>
      </c>
      <c r="N1072">
        <v>4</v>
      </c>
      <c r="O1072" t="s">
        <v>25</v>
      </c>
      <c r="P1072" t="s">
        <v>961</v>
      </c>
      <c r="T1072" t="s">
        <v>26</v>
      </c>
    </row>
    <row r="1073" spans="1:20">
      <c r="A1073">
        <v>994</v>
      </c>
      <c r="B1073" t="s">
        <v>223</v>
      </c>
      <c r="C1073" t="s">
        <v>15</v>
      </c>
      <c r="D1073" t="s">
        <v>223</v>
      </c>
      <c r="E1073" t="s">
        <v>17</v>
      </c>
      <c r="F1073" t="s">
        <v>224</v>
      </c>
      <c r="G1073" t="s">
        <v>225</v>
      </c>
      <c r="H1073" t="s">
        <v>226</v>
      </c>
      <c r="I1073" t="s">
        <v>227</v>
      </c>
      <c r="K1073" t="s">
        <v>23</v>
      </c>
      <c r="L1073" t="s">
        <v>24</v>
      </c>
      <c r="M1073" s="2">
        <v>3.3046079174965279</v>
      </c>
      <c r="N1073">
        <v>4</v>
      </c>
      <c r="O1073" t="s">
        <v>25</v>
      </c>
      <c r="P1073" t="s">
        <v>962</v>
      </c>
      <c r="T1073" t="s">
        <v>26</v>
      </c>
    </row>
    <row r="1074" spans="1:20">
      <c r="A1074">
        <v>1000</v>
      </c>
      <c r="B1074" t="s">
        <v>223</v>
      </c>
      <c r="C1074" t="s">
        <v>15</v>
      </c>
      <c r="D1074" t="s">
        <v>223</v>
      </c>
      <c r="E1074" t="s">
        <v>17</v>
      </c>
      <c r="F1074" t="s">
        <v>224</v>
      </c>
      <c r="G1074" t="s">
        <v>225</v>
      </c>
      <c r="H1074" t="s">
        <v>226</v>
      </c>
      <c r="I1074" t="s">
        <v>227</v>
      </c>
      <c r="K1074" t="s">
        <v>23</v>
      </c>
      <c r="L1074" t="s">
        <v>24</v>
      </c>
      <c r="M1074" s="2">
        <v>2.0833239321350376</v>
      </c>
      <c r="N1074">
        <v>4</v>
      </c>
      <c r="O1074" t="s">
        <v>25</v>
      </c>
      <c r="P1074" t="s">
        <v>963</v>
      </c>
      <c r="T1074" t="s">
        <v>26</v>
      </c>
    </row>
    <row r="1075" spans="1:20">
      <c r="A1075">
        <v>1001</v>
      </c>
      <c r="B1075" t="s">
        <v>223</v>
      </c>
      <c r="C1075" t="s">
        <v>15</v>
      </c>
      <c r="D1075" t="s">
        <v>223</v>
      </c>
      <c r="E1075" t="s">
        <v>17</v>
      </c>
      <c r="F1075" t="s">
        <v>224</v>
      </c>
      <c r="G1075" t="s">
        <v>225</v>
      </c>
      <c r="H1075" t="s">
        <v>226</v>
      </c>
      <c r="I1075" t="s">
        <v>227</v>
      </c>
      <c r="K1075" t="s">
        <v>23</v>
      </c>
      <c r="L1075" t="s">
        <v>24</v>
      </c>
      <c r="M1075" s="2">
        <v>0.43767866370469943</v>
      </c>
      <c r="N1075">
        <v>4</v>
      </c>
      <c r="O1075" t="s">
        <v>25</v>
      </c>
      <c r="P1075" t="s">
        <v>963</v>
      </c>
      <c r="T1075" t="s">
        <v>26</v>
      </c>
    </row>
    <row r="1076" spans="1:20">
      <c r="A1076">
        <v>1002</v>
      </c>
      <c r="B1076" t="s">
        <v>223</v>
      </c>
      <c r="C1076" t="s">
        <v>15</v>
      </c>
      <c r="D1076" t="s">
        <v>223</v>
      </c>
      <c r="E1076" t="s">
        <v>17</v>
      </c>
      <c r="F1076" t="s">
        <v>224</v>
      </c>
      <c r="G1076" t="s">
        <v>225</v>
      </c>
      <c r="H1076" t="s">
        <v>226</v>
      </c>
      <c r="I1076" t="s">
        <v>227</v>
      </c>
      <c r="K1076" t="s">
        <v>23</v>
      </c>
      <c r="L1076" t="s">
        <v>24</v>
      </c>
      <c r="M1076" s="2">
        <v>1.2414171812219845</v>
      </c>
      <c r="N1076">
        <v>4</v>
      </c>
      <c r="O1076" t="s">
        <v>25</v>
      </c>
      <c r="P1076" t="s">
        <v>963</v>
      </c>
      <c r="T1076" t="s">
        <v>26</v>
      </c>
    </row>
    <row r="1077" spans="1:20">
      <c r="A1077">
        <v>1004</v>
      </c>
      <c r="B1077" t="s">
        <v>223</v>
      </c>
      <c r="C1077" t="s">
        <v>15</v>
      </c>
      <c r="D1077" t="s">
        <v>223</v>
      </c>
      <c r="E1077" t="s">
        <v>17</v>
      </c>
      <c r="F1077" t="s">
        <v>224</v>
      </c>
      <c r="G1077" t="s">
        <v>225</v>
      </c>
      <c r="H1077" t="s">
        <v>226</v>
      </c>
      <c r="I1077" t="s">
        <v>227</v>
      </c>
      <c r="K1077" t="s">
        <v>23</v>
      </c>
      <c r="L1077" t="s">
        <v>24</v>
      </c>
      <c r="M1077" s="2">
        <v>2.4421883890226002</v>
      </c>
      <c r="N1077">
        <v>4</v>
      </c>
      <c r="O1077" t="s">
        <v>25</v>
      </c>
      <c r="P1077" t="s">
        <v>964</v>
      </c>
      <c r="T1077" t="s">
        <v>26</v>
      </c>
    </row>
    <row r="1078" spans="1:20">
      <c r="A1078">
        <v>1005</v>
      </c>
      <c r="B1078" t="s">
        <v>223</v>
      </c>
      <c r="C1078" t="s">
        <v>15</v>
      </c>
      <c r="D1078" t="s">
        <v>223</v>
      </c>
      <c r="E1078" t="s">
        <v>17</v>
      </c>
      <c r="F1078" t="s">
        <v>224</v>
      </c>
      <c r="G1078" t="s">
        <v>225</v>
      </c>
      <c r="H1078" t="s">
        <v>226</v>
      </c>
      <c r="I1078" t="s">
        <v>227</v>
      </c>
      <c r="K1078" t="s">
        <v>23</v>
      </c>
      <c r="L1078" t="s">
        <v>24</v>
      </c>
      <c r="M1078" s="2">
        <v>5.4450822914555976</v>
      </c>
      <c r="N1078">
        <v>4</v>
      </c>
      <c r="O1078" t="s">
        <v>25</v>
      </c>
      <c r="P1078" t="s">
        <v>964</v>
      </c>
      <c r="T1078" t="s">
        <v>26</v>
      </c>
    </row>
    <row r="1079" spans="1:20">
      <c r="A1079">
        <v>1006</v>
      </c>
      <c r="B1079" t="s">
        <v>223</v>
      </c>
      <c r="C1079" t="s">
        <v>15</v>
      </c>
      <c r="D1079" t="s">
        <v>223</v>
      </c>
      <c r="E1079" t="s">
        <v>17</v>
      </c>
      <c r="F1079" t="s">
        <v>224</v>
      </c>
      <c r="G1079" t="s">
        <v>225</v>
      </c>
      <c r="H1079" t="s">
        <v>226</v>
      </c>
      <c r="I1079" t="s">
        <v>227</v>
      </c>
      <c r="K1079" t="s">
        <v>23</v>
      </c>
      <c r="L1079" t="s">
        <v>24</v>
      </c>
      <c r="M1079" s="2">
        <v>5.4082799792925877</v>
      </c>
      <c r="N1079">
        <v>4</v>
      </c>
      <c r="O1079" t="s">
        <v>25</v>
      </c>
      <c r="P1079" t="s">
        <v>964</v>
      </c>
      <c r="T1079" t="s">
        <v>26</v>
      </c>
    </row>
    <row r="1080" spans="1:20">
      <c r="A1080">
        <v>1008</v>
      </c>
      <c r="B1080" t="s">
        <v>223</v>
      </c>
      <c r="C1080" t="s">
        <v>15</v>
      </c>
      <c r="D1080" t="s">
        <v>223</v>
      </c>
      <c r="E1080" t="s">
        <v>17</v>
      </c>
      <c r="F1080" t="s">
        <v>224</v>
      </c>
      <c r="G1080" t="s">
        <v>225</v>
      </c>
      <c r="H1080" t="s">
        <v>226</v>
      </c>
      <c r="I1080" t="s">
        <v>227</v>
      </c>
      <c r="K1080" t="s">
        <v>23</v>
      </c>
      <c r="L1080" t="s">
        <v>24</v>
      </c>
      <c r="M1080" s="2">
        <v>1.0922993995344539</v>
      </c>
      <c r="N1080">
        <v>4</v>
      </c>
      <c r="O1080" t="s">
        <v>25</v>
      </c>
      <c r="P1080" t="s">
        <v>966</v>
      </c>
      <c r="T1080" t="s">
        <v>26</v>
      </c>
    </row>
    <row r="1081" spans="1:20">
      <c r="A1081">
        <v>1029</v>
      </c>
      <c r="B1081" t="s">
        <v>223</v>
      </c>
      <c r="C1081" t="s">
        <v>15</v>
      </c>
      <c r="D1081" t="s">
        <v>223</v>
      </c>
      <c r="E1081" t="s">
        <v>17</v>
      </c>
      <c r="F1081" t="s">
        <v>224</v>
      </c>
      <c r="G1081" t="s">
        <v>225</v>
      </c>
      <c r="H1081" t="s">
        <v>226</v>
      </c>
      <c r="I1081" t="s">
        <v>227</v>
      </c>
      <c r="K1081" t="s">
        <v>23</v>
      </c>
      <c r="L1081" t="s">
        <v>24</v>
      </c>
      <c r="M1081" s="2">
        <v>6.3376383203273647</v>
      </c>
      <c r="N1081">
        <v>4</v>
      </c>
      <c r="O1081" t="s">
        <v>25</v>
      </c>
      <c r="P1081" t="s">
        <v>967</v>
      </c>
      <c r="T1081" t="s">
        <v>26</v>
      </c>
    </row>
    <row r="1082" spans="1:20">
      <c r="A1082">
        <v>1031</v>
      </c>
      <c r="B1082" t="s">
        <v>223</v>
      </c>
      <c r="C1082" t="s">
        <v>15</v>
      </c>
      <c r="D1082" t="s">
        <v>223</v>
      </c>
      <c r="E1082" t="s">
        <v>17</v>
      </c>
      <c r="F1082" t="s">
        <v>224</v>
      </c>
      <c r="G1082" t="s">
        <v>225</v>
      </c>
      <c r="H1082" t="s">
        <v>226</v>
      </c>
      <c r="I1082" t="s">
        <v>227</v>
      </c>
      <c r="K1082" t="s">
        <v>23</v>
      </c>
      <c r="L1082" t="s">
        <v>24</v>
      </c>
      <c r="M1082" s="2">
        <v>9.828354094779657</v>
      </c>
      <c r="N1082">
        <v>4</v>
      </c>
      <c r="O1082" t="s">
        <v>25</v>
      </c>
      <c r="P1082" t="s">
        <v>266</v>
      </c>
      <c r="T1082" t="s">
        <v>26</v>
      </c>
    </row>
    <row r="1083" spans="1:20">
      <c r="A1083">
        <v>1032</v>
      </c>
      <c r="B1083" t="s">
        <v>223</v>
      </c>
      <c r="C1083" t="s">
        <v>15</v>
      </c>
      <c r="D1083" t="s">
        <v>223</v>
      </c>
      <c r="E1083" t="s">
        <v>17</v>
      </c>
      <c r="F1083" t="s">
        <v>224</v>
      </c>
      <c r="G1083" t="s">
        <v>225</v>
      </c>
      <c r="H1083" t="s">
        <v>226</v>
      </c>
      <c r="I1083" t="s">
        <v>227</v>
      </c>
      <c r="K1083" t="s">
        <v>23</v>
      </c>
      <c r="L1083" t="s">
        <v>24</v>
      </c>
      <c r="M1083" s="2">
        <v>7.4918521026178325E-2</v>
      </c>
      <c r="N1083">
        <v>4</v>
      </c>
      <c r="O1083" t="s">
        <v>25</v>
      </c>
      <c r="P1083" t="s">
        <v>456</v>
      </c>
      <c r="T1083" t="s">
        <v>26</v>
      </c>
    </row>
    <row r="1084" spans="1:20">
      <c r="A1084">
        <v>894</v>
      </c>
      <c r="B1084" t="s">
        <v>1188</v>
      </c>
      <c r="C1084" t="s">
        <v>15</v>
      </c>
      <c r="D1084" t="s">
        <v>223</v>
      </c>
      <c r="E1084" t="s">
        <v>17</v>
      </c>
      <c r="F1084" t="s">
        <v>224</v>
      </c>
      <c r="G1084" t="s">
        <v>225</v>
      </c>
      <c r="H1084" t="s">
        <v>226</v>
      </c>
      <c r="I1084" t="s">
        <v>227</v>
      </c>
      <c r="K1084" t="s">
        <v>23</v>
      </c>
      <c r="L1084" t="s">
        <v>24</v>
      </c>
      <c r="M1084" s="2">
        <v>1.3997674463658243</v>
      </c>
      <c r="N1084">
        <v>4</v>
      </c>
      <c r="O1084" t="s">
        <v>25</v>
      </c>
      <c r="P1084" t="s">
        <v>1186</v>
      </c>
      <c r="T1084">
        <v>1.3997649999999999</v>
      </c>
    </row>
    <row r="1085" spans="1:20">
      <c r="A1085">
        <v>49</v>
      </c>
      <c r="B1085" t="s">
        <v>1203</v>
      </c>
      <c r="C1085" t="s">
        <v>15</v>
      </c>
      <c r="D1085" t="s">
        <v>223</v>
      </c>
      <c r="E1085" t="s">
        <v>17</v>
      </c>
      <c r="F1085" t="s">
        <v>224</v>
      </c>
      <c r="G1085" t="s">
        <v>225</v>
      </c>
      <c r="H1085" t="s">
        <v>226</v>
      </c>
      <c r="I1085" t="s">
        <v>227</v>
      </c>
      <c r="K1085" t="s">
        <v>1204</v>
      </c>
      <c r="L1085" t="s">
        <v>1205</v>
      </c>
      <c r="M1085" s="2">
        <v>3.3163896813826028</v>
      </c>
      <c r="N1085">
        <v>4</v>
      </c>
      <c r="O1085" t="s">
        <v>25</v>
      </c>
      <c r="P1085" t="s">
        <v>1206</v>
      </c>
      <c r="T1085">
        <v>3.316392</v>
      </c>
    </row>
    <row r="1086" spans="1:20">
      <c r="A1086">
        <v>51</v>
      </c>
      <c r="B1086" t="s">
        <v>1207</v>
      </c>
      <c r="C1086" t="s">
        <v>15</v>
      </c>
      <c r="D1086" t="s">
        <v>223</v>
      </c>
      <c r="E1086" t="s">
        <v>17</v>
      </c>
      <c r="F1086" t="s">
        <v>224</v>
      </c>
      <c r="G1086" t="s">
        <v>225</v>
      </c>
      <c r="H1086" t="s">
        <v>226</v>
      </c>
      <c r="I1086" t="s">
        <v>227</v>
      </c>
      <c r="K1086" t="s">
        <v>1204</v>
      </c>
      <c r="L1086" t="s">
        <v>1205</v>
      </c>
      <c r="M1086" s="2">
        <v>0.99672957379301486</v>
      </c>
      <c r="N1086">
        <v>4</v>
      </c>
      <c r="O1086" t="s">
        <v>25</v>
      </c>
      <c r="P1086" t="s">
        <v>1206</v>
      </c>
      <c r="T1086">
        <v>0.99673199999999995</v>
      </c>
    </row>
    <row r="1087" spans="1:20">
      <c r="A1087">
        <v>57</v>
      </c>
      <c r="B1087" t="s">
        <v>1208</v>
      </c>
      <c r="C1087" t="s">
        <v>15</v>
      </c>
      <c r="D1087" t="s">
        <v>223</v>
      </c>
      <c r="E1087" t="s">
        <v>17</v>
      </c>
      <c r="F1087" t="s">
        <v>224</v>
      </c>
      <c r="G1087" t="s">
        <v>225</v>
      </c>
      <c r="H1087" t="s">
        <v>226</v>
      </c>
      <c r="I1087" t="s">
        <v>227</v>
      </c>
      <c r="K1087" t="s">
        <v>1204</v>
      </c>
      <c r="L1087" t="s">
        <v>1205</v>
      </c>
      <c r="M1087" s="2">
        <v>0.68330026934462762</v>
      </c>
      <c r="N1087">
        <v>4</v>
      </c>
      <c r="O1087" t="s">
        <v>25</v>
      </c>
      <c r="P1087" t="s">
        <v>1206</v>
      </c>
      <c r="T1087">
        <v>0.68330299999999999</v>
      </c>
    </row>
    <row r="1088" spans="1:20">
      <c r="A1088">
        <v>84</v>
      </c>
      <c r="B1088" t="s">
        <v>1209</v>
      </c>
      <c r="C1088" t="s">
        <v>15</v>
      </c>
      <c r="D1088" t="s">
        <v>223</v>
      </c>
      <c r="E1088" t="s">
        <v>17</v>
      </c>
      <c r="F1088" t="s">
        <v>224</v>
      </c>
      <c r="G1088" t="s">
        <v>225</v>
      </c>
      <c r="H1088" t="s">
        <v>226</v>
      </c>
      <c r="I1088" t="s">
        <v>227</v>
      </c>
      <c r="K1088" t="s">
        <v>1204</v>
      </c>
      <c r="L1088" t="s">
        <v>1205</v>
      </c>
      <c r="M1088" s="2">
        <v>29.751800472712173</v>
      </c>
      <c r="N1088">
        <v>4</v>
      </c>
      <c r="O1088" t="s">
        <v>25</v>
      </c>
      <c r="P1088" t="s">
        <v>64</v>
      </c>
      <c r="T1088">
        <v>29.751836000000001</v>
      </c>
    </row>
    <row r="1089" spans="1:20">
      <c r="A1089">
        <v>104</v>
      </c>
      <c r="B1089" t="s">
        <v>1210</v>
      </c>
      <c r="C1089" t="s">
        <v>15</v>
      </c>
      <c r="D1089" t="s">
        <v>223</v>
      </c>
      <c r="E1089" t="s">
        <v>17</v>
      </c>
      <c r="F1089" t="s">
        <v>224</v>
      </c>
      <c r="G1089" t="s">
        <v>225</v>
      </c>
      <c r="H1089" t="s">
        <v>226</v>
      </c>
      <c r="I1089" t="s">
        <v>227</v>
      </c>
      <c r="K1089" t="s">
        <v>1204</v>
      </c>
      <c r="L1089" t="s">
        <v>1205</v>
      </c>
      <c r="M1089" s="2">
        <v>0.99701778292305632</v>
      </c>
      <c r="N1089">
        <v>4</v>
      </c>
      <c r="O1089" t="s">
        <v>25</v>
      </c>
      <c r="P1089" t="s">
        <v>1206</v>
      </c>
      <c r="T1089">
        <v>0.99701799999999996</v>
      </c>
    </row>
    <row r="1090" spans="1:20">
      <c r="A1090">
        <v>253</v>
      </c>
      <c r="B1090" t="s">
        <v>1211</v>
      </c>
      <c r="C1090" t="s">
        <v>15</v>
      </c>
      <c r="D1090" t="s">
        <v>223</v>
      </c>
      <c r="E1090" t="s">
        <v>17</v>
      </c>
      <c r="F1090" t="s">
        <v>224</v>
      </c>
      <c r="G1090" t="s">
        <v>225</v>
      </c>
      <c r="H1090" t="s">
        <v>226</v>
      </c>
      <c r="I1090" t="s">
        <v>227</v>
      </c>
      <c r="K1090" t="s">
        <v>1204</v>
      </c>
      <c r="L1090" t="s">
        <v>1205</v>
      </c>
      <c r="M1090" s="2">
        <v>1.210151376622863E-2</v>
      </c>
      <c r="N1090">
        <v>4</v>
      </c>
      <c r="O1090" t="s">
        <v>25</v>
      </c>
      <c r="P1090" t="s">
        <v>1206</v>
      </c>
      <c r="T1090">
        <v>1.2102E-2</v>
      </c>
    </row>
    <row r="1091" spans="1:20">
      <c r="A1091">
        <v>277</v>
      </c>
      <c r="B1091" t="s">
        <v>1212</v>
      </c>
      <c r="C1091" t="s">
        <v>15</v>
      </c>
      <c r="D1091" t="s">
        <v>223</v>
      </c>
      <c r="E1091" t="s">
        <v>17</v>
      </c>
      <c r="F1091" t="s">
        <v>224</v>
      </c>
      <c r="G1091" t="s">
        <v>225</v>
      </c>
      <c r="H1091" t="s">
        <v>226</v>
      </c>
      <c r="I1091" t="s">
        <v>227</v>
      </c>
      <c r="K1091" t="s">
        <v>1204</v>
      </c>
      <c r="L1091" t="s">
        <v>1205</v>
      </c>
      <c r="M1091" s="2">
        <v>0.98645998156595482</v>
      </c>
      <c r="N1091">
        <v>4</v>
      </c>
      <c r="O1091" t="s">
        <v>25</v>
      </c>
      <c r="P1091" t="s">
        <v>1206</v>
      </c>
      <c r="T1091">
        <v>0.98645799999999995</v>
      </c>
    </row>
    <row r="1092" spans="1:20">
      <c r="A1092">
        <v>626</v>
      </c>
      <c r="B1092" t="s">
        <v>1213</v>
      </c>
      <c r="C1092" t="s">
        <v>15</v>
      </c>
      <c r="D1092" t="s">
        <v>223</v>
      </c>
      <c r="E1092" t="s">
        <v>17</v>
      </c>
      <c r="F1092" t="s">
        <v>224</v>
      </c>
      <c r="G1092" t="s">
        <v>225</v>
      </c>
      <c r="H1092" t="s">
        <v>226</v>
      </c>
      <c r="I1092" t="s">
        <v>227</v>
      </c>
      <c r="K1092" t="s">
        <v>1204</v>
      </c>
      <c r="L1092" t="s">
        <v>1205</v>
      </c>
      <c r="M1092" s="2">
        <v>0.44792248607562402</v>
      </c>
      <c r="N1092">
        <v>4</v>
      </c>
      <c r="O1092" t="s">
        <v>25</v>
      </c>
      <c r="P1092" t="s">
        <v>1206</v>
      </c>
      <c r="T1092">
        <v>0.44792300000000002</v>
      </c>
    </row>
    <row r="1093" spans="1:20">
      <c r="A1093">
        <v>895</v>
      </c>
      <c r="B1093" t="s">
        <v>1189</v>
      </c>
      <c r="C1093" t="s">
        <v>15</v>
      </c>
      <c r="D1093" t="s">
        <v>223</v>
      </c>
      <c r="E1093" t="s">
        <v>17</v>
      </c>
      <c r="F1093" t="s">
        <v>224</v>
      </c>
      <c r="G1093" t="s">
        <v>225</v>
      </c>
      <c r="H1093" t="s">
        <v>226</v>
      </c>
      <c r="I1093" t="s">
        <v>227</v>
      </c>
      <c r="K1093" t="s">
        <v>184</v>
      </c>
      <c r="L1093" t="s">
        <v>185</v>
      </c>
      <c r="M1093" s="2">
        <v>5.8253921806042212E-2</v>
      </c>
      <c r="N1093">
        <v>4</v>
      </c>
      <c r="O1093" t="s">
        <v>25</v>
      </c>
      <c r="P1093" t="s">
        <v>1186</v>
      </c>
      <c r="T1093">
        <v>5.8254E-2</v>
      </c>
    </row>
    <row r="1094" spans="1:20">
      <c r="A1094">
        <v>896</v>
      </c>
      <c r="B1094" t="s">
        <v>1190</v>
      </c>
      <c r="C1094" t="s">
        <v>15</v>
      </c>
      <c r="D1094" t="s">
        <v>223</v>
      </c>
      <c r="E1094" t="s">
        <v>17</v>
      </c>
      <c r="F1094" t="s">
        <v>224</v>
      </c>
      <c r="G1094" t="s">
        <v>225</v>
      </c>
      <c r="H1094" t="s">
        <v>226</v>
      </c>
      <c r="I1094" t="s">
        <v>227</v>
      </c>
      <c r="K1094" t="s">
        <v>184</v>
      </c>
      <c r="L1094" t="s">
        <v>185</v>
      </c>
      <c r="M1094" s="2">
        <v>5.4660410046307506E-2</v>
      </c>
      <c r="N1094">
        <v>4</v>
      </c>
      <c r="O1094" t="s">
        <v>25</v>
      </c>
      <c r="P1094" t="s">
        <v>1186</v>
      </c>
      <c r="T1094">
        <v>5.466E-2</v>
      </c>
    </row>
    <row r="1095" spans="1:20">
      <c r="A1095">
        <v>29</v>
      </c>
      <c r="B1095" t="s">
        <v>1235</v>
      </c>
      <c r="C1095" t="s">
        <v>15</v>
      </c>
      <c r="D1095" t="s">
        <v>223</v>
      </c>
      <c r="E1095" t="s">
        <v>17</v>
      </c>
      <c r="F1095" t="s">
        <v>224</v>
      </c>
      <c r="G1095" t="s">
        <v>225</v>
      </c>
      <c r="H1095" t="s">
        <v>226</v>
      </c>
      <c r="I1095" t="s">
        <v>227</v>
      </c>
      <c r="K1095" t="s">
        <v>184</v>
      </c>
      <c r="L1095" t="s">
        <v>185</v>
      </c>
      <c r="M1095" s="2">
        <v>1.783747808177204</v>
      </c>
      <c r="N1095">
        <v>4</v>
      </c>
      <c r="O1095" t="s">
        <v>25</v>
      </c>
      <c r="P1095" t="s">
        <v>289</v>
      </c>
      <c r="T1095">
        <v>1.7837510000000001</v>
      </c>
    </row>
    <row r="1096" spans="1:20">
      <c r="A1096">
        <v>31</v>
      </c>
      <c r="B1096" t="s">
        <v>1236</v>
      </c>
      <c r="C1096" t="s">
        <v>15</v>
      </c>
      <c r="D1096" t="s">
        <v>223</v>
      </c>
      <c r="E1096" t="s">
        <v>17</v>
      </c>
      <c r="F1096" t="s">
        <v>224</v>
      </c>
      <c r="G1096" t="s">
        <v>225</v>
      </c>
      <c r="H1096" t="s">
        <v>226</v>
      </c>
      <c r="I1096" t="s">
        <v>227</v>
      </c>
      <c r="K1096" t="s">
        <v>184</v>
      </c>
      <c r="L1096" t="s">
        <v>185</v>
      </c>
      <c r="M1096" s="2">
        <v>0.17020418497304082</v>
      </c>
      <c r="N1096">
        <v>4</v>
      </c>
      <c r="O1096" t="s">
        <v>25</v>
      </c>
      <c r="P1096" t="s">
        <v>291</v>
      </c>
      <c r="T1096">
        <v>0.170205</v>
      </c>
    </row>
    <row r="1097" spans="1:20">
      <c r="A1097">
        <v>35</v>
      </c>
      <c r="B1097" t="s">
        <v>1237</v>
      </c>
      <c r="C1097" t="s">
        <v>15</v>
      </c>
      <c r="D1097" t="s">
        <v>223</v>
      </c>
      <c r="E1097" t="s">
        <v>17</v>
      </c>
      <c r="F1097" t="s">
        <v>224</v>
      </c>
      <c r="G1097" t="s">
        <v>225</v>
      </c>
      <c r="H1097" t="s">
        <v>226</v>
      </c>
      <c r="I1097" t="s">
        <v>227</v>
      </c>
      <c r="K1097" t="s">
        <v>184</v>
      </c>
      <c r="L1097" t="s">
        <v>185</v>
      </c>
      <c r="M1097" s="2">
        <v>0.14001621800605901</v>
      </c>
      <c r="N1097">
        <v>4</v>
      </c>
      <c r="O1097" t="s">
        <v>25</v>
      </c>
      <c r="P1097" t="s">
        <v>186</v>
      </c>
      <c r="T1097">
        <v>0.140016</v>
      </c>
    </row>
    <row r="1098" spans="1:20">
      <c r="A1098">
        <v>79</v>
      </c>
      <c r="B1098" t="s">
        <v>1238</v>
      </c>
      <c r="C1098" t="s">
        <v>15</v>
      </c>
      <c r="D1098" t="s">
        <v>223</v>
      </c>
      <c r="E1098" t="s">
        <v>17</v>
      </c>
      <c r="F1098" t="s">
        <v>224</v>
      </c>
      <c r="G1098" t="s">
        <v>225</v>
      </c>
      <c r="H1098" t="s">
        <v>226</v>
      </c>
      <c r="I1098" t="s">
        <v>227</v>
      </c>
      <c r="K1098" t="s">
        <v>184</v>
      </c>
      <c r="L1098" t="s">
        <v>185</v>
      </c>
      <c r="M1098" s="2">
        <v>0.19377273392210256</v>
      </c>
      <c r="N1098">
        <v>4</v>
      </c>
      <c r="O1098" t="s">
        <v>25</v>
      </c>
      <c r="P1098" t="s">
        <v>329</v>
      </c>
      <c r="T1098">
        <v>0.193773</v>
      </c>
    </row>
    <row r="1099" spans="1:20">
      <c r="A1099">
        <v>112</v>
      </c>
      <c r="B1099" t="s">
        <v>1239</v>
      </c>
      <c r="C1099" t="s">
        <v>15</v>
      </c>
      <c r="D1099" t="s">
        <v>223</v>
      </c>
      <c r="E1099" t="s">
        <v>17</v>
      </c>
      <c r="F1099" t="s">
        <v>224</v>
      </c>
      <c r="G1099" t="s">
        <v>225</v>
      </c>
      <c r="H1099" t="s">
        <v>226</v>
      </c>
      <c r="I1099" t="s">
        <v>227</v>
      </c>
      <c r="K1099" t="s">
        <v>184</v>
      </c>
      <c r="L1099" t="s">
        <v>185</v>
      </c>
      <c r="M1099" s="2">
        <v>0.42929235258941495</v>
      </c>
      <c r="N1099">
        <v>4</v>
      </c>
      <c r="O1099" t="s">
        <v>25</v>
      </c>
      <c r="P1099" t="s">
        <v>354</v>
      </c>
      <c r="T1099">
        <v>0.42929099999999998</v>
      </c>
    </row>
    <row r="1100" spans="1:20">
      <c r="A1100">
        <v>120</v>
      </c>
      <c r="B1100" t="s">
        <v>1240</v>
      </c>
      <c r="C1100" t="s">
        <v>15</v>
      </c>
      <c r="D1100" t="s">
        <v>223</v>
      </c>
      <c r="E1100" t="s">
        <v>17</v>
      </c>
      <c r="F1100" t="s">
        <v>224</v>
      </c>
      <c r="G1100" t="s">
        <v>225</v>
      </c>
      <c r="H1100" t="s">
        <v>226</v>
      </c>
      <c r="I1100" t="s">
        <v>227</v>
      </c>
      <c r="K1100" t="s">
        <v>184</v>
      </c>
      <c r="L1100" t="s">
        <v>185</v>
      </c>
      <c r="M1100" s="2">
        <v>7.490409329702534E-2</v>
      </c>
      <c r="N1100">
        <v>4</v>
      </c>
      <c r="O1100" t="s">
        <v>25</v>
      </c>
      <c r="P1100" t="s">
        <v>186</v>
      </c>
      <c r="T1100">
        <v>7.4903999999999998E-2</v>
      </c>
    </row>
    <row r="1101" spans="1:20">
      <c r="A1101">
        <v>137</v>
      </c>
      <c r="B1101" t="s">
        <v>1241</v>
      </c>
      <c r="C1101" t="s">
        <v>15</v>
      </c>
      <c r="D1101" t="s">
        <v>223</v>
      </c>
      <c r="E1101" t="s">
        <v>17</v>
      </c>
      <c r="F1101" t="s">
        <v>224</v>
      </c>
      <c r="G1101" t="s">
        <v>225</v>
      </c>
      <c r="H1101" t="s">
        <v>226</v>
      </c>
      <c r="I1101" t="s">
        <v>227</v>
      </c>
      <c r="K1101" t="s">
        <v>184</v>
      </c>
      <c r="L1101" t="s">
        <v>185</v>
      </c>
      <c r="M1101" s="2">
        <v>0.39967073978343703</v>
      </c>
      <c r="N1101">
        <v>4</v>
      </c>
      <c r="O1101" t="s">
        <v>25</v>
      </c>
      <c r="P1101" t="s">
        <v>64</v>
      </c>
      <c r="T1101">
        <v>0.39967200000000003</v>
      </c>
    </row>
    <row r="1102" spans="1:20">
      <c r="A1102">
        <v>149</v>
      </c>
      <c r="B1102" t="s">
        <v>1242</v>
      </c>
      <c r="C1102" t="s">
        <v>15</v>
      </c>
      <c r="D1102" t="s">
        <v>223</v>
      </c>
      <c r="E1102" t="s">
        <v>17</v>
      </c>
      <c r="F1102" t="s">
        <v>224</v>
      </c>
      <c r="G1102" t="s">
        <v>225</v>
      </c>
      <c r="H1102" t="s">
        <v>226</v>
      </c>
      <c r="I1102" t="s">
        <v>227</v>
      </c>
      <c r="K1102" t="s">
        <v>184</v>
      </c>
      <c r="L1102" t="s">
        <v>185</v>
      </c>
      <c r="M1102" s="2">
        <v>0.72901105746183459</v>
      </c>
      <c r="N1102">
        <v>4</v>
      </c>
      <c r="O1102" t="s">
        <v>25</v>
      </c>
      <c r="P1102" t="s">
        <v>381</v>
      </c>
      <c r="T1102">
        <v>0.72901099999999996</v>
      </c>
    </row>
    <row r="1103" spans="1:20">
      <c r="A1103">
        <v>162</v>
      </c>
      <c r="B1103" t="s">
        <v>1243</v>
      </c>
      <c r="C1103" t="s">
        <v>15</v>
      </c>
      <c r="D1103" t="s">
        <v>223</v>
      </c>
      <c r="E1103" t="s">
        <v>17</v>
      </c>
      <c r="F1103" t="s">
        <v>224</v>
      </c>
      <c r="G1103" t="s">
        <v>225</v>
      </c>
      <c r="H1103" t="s">
        <v>226</v>
      </c>
      <c r="I1103" t="s">
        <v>227</v>
      </c>
      <c r="K1103" t="s">
        <v>184</v>
      </c>
      <c r="L1103" t="s">
        <v>185</v>
      </c>
      <c r="M1103" s="2">
        <v>0.30434677428920198</v>
      </c>
      <c r="N1103">
        <v>4</v>
      </c>
      <c r="O1103" t="s">
        <v>25</v>
      </c>
      <c r="P1103" t="s">
        <v>1244</v>
      </c>
      <c r="T1103">
        <v>0.30434699999999998</v>
      </c>
    </row>
    <row r="1104" spans="1:20">
      <c r="A1104">
        <v>196</v>
      </c>
      <c r="B1104" t="s">
        <v>1245</v>
      </c>
      <c r="C1104" t="s">
        <v>15</v>
      </c>
      <c r="D1104" t="s">
        <v>223</v>
      </c>
      <c r="E1104" t="s">
        <v>17</v>
      </c>
      <c r="F1104" t="s">
        <v>224</v>
      </c>
      <c r="G1104" t="s">
        <v>225</v>
      </c>
      <c r="H1104" t="s">
        <v>226</v>
      </c>
      <c r="I1104" t="s">
        <v>227</v>
      </c>
      <c r="K1104" t="s">
        <v>184</v>
      </c>
      <c r="L1104" t="s">
        <v>185</v>
      </c>
      <c r="M1104" s="2">
        <v>0.96205073316101863</v>
      </c>
      <c r="N1104">
        <v>4</v>
      </c>
      <c r="O1104" t="s">
        <v>25</v>
      </c>
      <c r="P1104" t="s">
        <v>387</v>
      </c>
      <c r="T1104">
        <v>0.96205200000000002</v>
      </c>
    </row>
    <row r="1105" spans="1:20">
      <c r="A1105">
        <v>375</v>
      </c>
      <c r="B1105" t="s">
        <v>1248</v>
      </c>
      <c r="C1105" t="s">
        <v>15</v>
      </c>
      <c r="D1105" t="s">
        <v>223</v>
      </c>
      <c r="E1105" t="s">
        <v>17</v>
      </c>
      <c r="F1105" t="s">
        <v>224</v>
      </c>
      <c r="G1105" t="s">
        <v>225</v>
      </c>
      <c r="H1105" t="s">
        <v>226</v>
      </c>
      <c r="I1105" t="s">
        <v>227</v>
      </c>
      <c r="K1105" t="s">
        <v>184</v>
      </c>
      <c r="L1105" t="s">
        <v>185</v>
      </c>
      <c r="M1105" s="2">
        <v>0.58408851751728508</v>
      </c>
      <c r="N1105">
        <v>4</v>
      </c>
      <c r="O1105" t="s">
        <v>25</v>
      </c>
      <c r="P1105" t="s">
        <v>541</v>
      </c>
      <c r="T1105">
        <v>0.58408800000000005</v>
      </c>
    </row>
    <row r="1106" spans="1:20">
      <c r="A1106">
        <v>633</v>
      </c>
      <c r="B1106" t="s">
        <v>1253</v>
      </c>
      <c r="C1106" t="s">
        <v>15</v>
      </c>
      <c r="D1106" t="s">
        <v>223</v>
      </c>
      <c r="E1106" t="s">
        <v>17</v>
      </c>
      <c r="F1106" t="s">
        <v>224</v>
      </c>
      <c r="G1106" t="s">
        <v>225</v>
      </c>
      <c r="H1106" t="s">
        <v>226</v>
      </c>
      <c r="I1106" t="s">
        <v>227</v>
      </c>
      <c r="K1106" t="s">
        <v>184</v>
      </c>
      <c r="L1106" t="s">
        <v>185</v>
      </c>
      <c r="M1106" s="2">
        <v>0.11320225186935057</v>
      </c>
      <c r="N1106">
        <v>4</v>
      </c>
      <c r="O1106" t="s">
        <v>25</v>
      </c>
      <c r="P1106" t="s">
        <v>714</v>
      </c>
      <c r="T1106">
        <v>0.113202</v>
      </c>
    </row>
    <row r="1107" spans="1:20">
      <c r="A1107">
        <v>765</v>
      </c>
      <c r="B1107" t="s">
        <v>1254</v>
      </c>
      <c r="C1107" t="s">
        <v>15</v>
      </c>
      <c r="D1107" t="s">
        <v>223</v>
      </c>
      <c r="E1107" t="s">
        <v>17</v>
      </c>
      <c r="F1107" t="s">
        <v>224</v>
      </c>
      <c r="G1107" t="s">
        <v>225</v>
      </c>
      <c r="H1107" t="s">
        <v>226</v>
      </c>
      <c r="I1107" t="s">
        <v>227</v>
      </c>
      <c r="K1107" t="s">
        <v>184</v>
      </c>
      <c r="L1107" t="s">
        <v>185</v>
      </c>
      <c r="M1107" s="2">
        <v>1.0387932004072291</v>
      </c>
      <c r="N1107">
        <v>4</v>
      </c>
      <c r="O1107" t="s">
        <v>25</v>
      </c>
      <c r="P1107" t="s">
        <v>1255</v>
      </c>
      <c r="T1107">
        <v>1.0387930000000001</v>
      </c>
    </row>
    <row r="1108" spans="1:20">
      <c r="A1108">
        <v>767</v>
      </c>
      <c r="B1108" t="s">
        <v>1256</v>
      </c>
      <c r="C1108" t="s">
        <v>15</v>
      </c>
      <c r="D1108" t="s">
        <v>223</v>
      </c>
      <c r="E1108" t="s">
        <v>17</v>
      </c>
      <c r="F1108" t="s">
        <v>224</v>
      </c>
      <c r="G1108" t="s">
        <v>225</v>
      </c>
      <c r="H1108" t="s">
        <v>226</v>
      </c>
      <c r="I1108" t="s">
        <v>227</v>
      </c>
      <c r="K1108" t="s">
        <v>184</v>
      </c>
      <c r="L1108" t="s">
        <v>185</v>
      </c>
      <c r="M1108" s="2">
        <v>0.56803332855596689</v>
      </c>
      <c r="N1108">
        <v>4</v>
      </c>
      <c r="O1108" t="s">
        <v>25</v>
      </c>
      <c r="P1108" t="s">
        <v>1255</v>
      </c>
      <c r="T1108">
        <v>0.56803199999999998</v>
      </c>
    </row>
    <row r="1109" spans="1:20">
      <c r="A1109">
        <v>792</v>
      </c>
      <c r="B1109" t="s">
        <v>1257</v>
      </c>
      <c r="C1109" t="s">
        <v>15</v>
      </c>
      <c r="D1109" t="s">
        <v>223</v>
      </c>
      <c r="E1109" t="s">
        <v>17</v>
      </c>
      <c r="F1109" t="s">
        <v>224</v>
      </c>
      <c r="G1109" t="s">
        <v>225</v>
      </c>
      <c r="H1109" t="s">
        <v>226</v>
      </c>
      <c r="I1109" t="s">
        <v>227</v>
      </c>
      <c r="K1109" t="s">
        <v>184</v>
      </c>
      <c r="L1109" t="s">
        <v>185</v>
      </c>
      <c r="M1109" s="2">
        <v>0.1818028822346214</v>
      </c>
      <c r="N1109">
        <v>4</v>
      </c>
      <c r="O1109" t="s">
        <v>25</v>
      </c>
      <c r="P1109" t="s">
        <v>244</v>
      </c>
      <c r="T1109">
        <v>0.18180199999999999</v>
      </c>
    </row>
    <row r="1110" spans="1:20">
      <c r="A1110">
        <v>814</v>
      </c>
      <c r="B1110" t="s">
        <v>1258</v>
      </c>
      <c r="C1110" t="s">
        <v>15</v>
      </c>
      <c r="D1110" t="s">
        <v>223</v>
      </c>
      <c r="E1110" t="s">
        <v>17</v>
      </c>
      <c r="F1110" t="s">
        <v>224</v>
      </c>
      <c r="G1110" t="s">
        <v>225</v>
      </c>
      <c r="H1110" t="s">
        <v>226</v>
      </c>
      <c r="I1110" t="s">
        <v>227</v>
      </c>
      <c r="K1110" t="s">
        <v>184</v>
      </c>
      <c r="L1110" t="s">
        <v>185</v>
      </c>
      <c r="M1110" s="2">
        <v>1.3879885204825471</v>
      </c>
      <c r="N1110">
        <v>4</v>
      </c>
      <c r="O1110" t="s">
        <v>25</v>
      </c>
      <c r="P1110" t="s">
        <v>130</v>
      </c>
      <c r="T1110">
        <v>1.3879900000000001</v>
      </c>
    </row>
    <row r="1111" spans="1:20">
      <c r="A1111">
        <v>857</v>
      </c>
      <c r="B1111" t="s">
        <v>1259</v>
      </c>
      <c r="C1111" t="s">
        <v>15</v>
      </c>
      <c r="D1111" t="s">
        <v>223</v>
      </c>
      <c r="E1111" t="s">
        <v>17</v>
      </c>
      <c r="F1111" t="s">
        <v>224</v>
      </c>
      <c r="G1111" t="s">
        <v>225</v>
      </c>
      <c r="H1111" t="s">
        <v>226</v>
      </c>
      <c r="I1111" t="s">
        <v>227</v>
      </c>
      <c r="K1111" t="s">
        <v>184</v>
      </c>
      <c r="L1111" t="s">
        <v>185</v>
      </c>
      <c r="M1111" s="2">
        <v>0.54699723439901549</v>
      </c>
      <c r="N1111">
        <v>4</v>
      </c>
      <c r="O1111" t="s">
        <v>25</v>
      </c>
      <c r="P1111" t="s">
        <v>255</v>
      </c>
      <c r="T1111">
        <v>0.54699799999999998</v>
      </c>
    </row>
    <row r="1112" spans="1:20">
      <c r="A1112">
        <v>950</v>
      </c>
      <c r="B1112" t="s">
        <v>1260</v>
      </c>
      <c r="C1112" t="s">
        <v>15</v>
      </c>
      <c r="D1112" t="s">
        <v>223</v>
      </c>
      <c r="E1112" t="s">
        <v>17</v>
      </c>
      <c r="F1112" t="s">
        <v>224</v>
      </c>
      <c r="G1112" t="s">
        <v>225</v>
      </c>
      <c r="H1112" t="s">
        <v>226</v>
      </c>
      <c r="I1112" t="s">
        <v>227</v>
      </c>
      <c r="K1112" t="s">
        <v>184</v>
      </c>
      <c r="L1112" t="s">
        <v>185</v>
      </c>
      <c r="M1112" s="2">
        <v>0.63722490301122348</v>
      </c>
      <c r="N1112">
        <v>4</v>
      </c>
      <c r="O1112" t="s">
        <v>25</v>
      </c>
      <c r="P1112" t="s">
        <v>614</v>
      </c>
      <c r="T1112">
        <v>0.63722100000000004</v>
      </c>
    </row>
    <row r="1113" spans="1:20">
      <c r="A1113">
        <v>952</v>
      </c>
      <c r="B1113" t="s">
        <v>1261</v>
      </c>
      <c r="C1113" t="s">
        <v>15</v>
      </c>
      <c r="D1113" t="s">
        <v>223</v>
      </c>
      <c r="E1113" t="s">
        <v>17</v>
      </c>
      <c r="F1113" t="s">
        <v>224</v>
      </c>
      <c r="G1113" t="s">
        <v>225</v>
      </c>
      <c r="H1113" t="s">
        <v>226</v>
      </c>
      <c r="I1113" t="s">
        <v>227</v>
      </c>
      <c r="K1113" t="s">
        <v>184</v>
      </c>
      <c r="L1113" t="s">
        <v>185</v>
      </c>
      <c r="M1113" s="2">
        <v>0.84355495470562358</v>
      </c>
      <c r="N1113">
        <v>4</v>
      </c>
      <c r="O1113" t="s">
        <v>25</v>
      </c>
      <c r="P1113" t="s">
        <v>1262</v>
      </c>
      <c r="T1113">
        <v>0.84355400000000003</v>
      </c>
    </row>
    <row r="1114" spans="1:20">
      <c r="A1114">
        <v>953</v>
      </c>
      <c r="B1114" t="s">
        <v>1263</v>
      </c>
      <c r="C1114" t="s">
        <v>15</v>
      </c>
      <c r="D1114" t="s">
        <v>223</v>
      </c>
      <c r="E1114" t="s">
        <v>17</v>
      </c>
      <c r="F1114" t="s">
        <v>224</v>
      </c>
      <c r="G1114" t="s">
        <v>225</v>
      </c>
      <c r="H1114" t="s">
        <v>226</v>
      </c>
      <c r="I1114" t="s">
        <v>227</v>
      </c>
      <c r="K1114" t="s">
        <v>184</v>
      </c>
      <c r="L1114" t="s">
        <v>185</v>
      </c>
      <c r="M1114" s="2">
        <v>1.1459709280775714</v>
      </c>
      <c r="N1114">
        <v>4</v>
      </c>
      <c r="O1114" t="s">
        <v>25</v>
      </c>
      <c r="P1114" t="s">
        <v>186</v>
      </c>
      <c r="T1114">
        <v>1.199757</v>
      </c>
    </row>
    <row r="1115" spans="1:20">
      <c r="A1115">
        <v>954</v>
      </c>
      <c r="B1115" t="s">
        <v>1264</v>
      </c>
      <c r="C1115" t="s">
        <v>15</v>
      </c>
      <c r="D1115" t="s">
        <v>223</v>
      </c>
      <c r="E1115" t="s">
        <v>17</v>
      </c>
      <c r="F1115" t="s">
        <v>224</v>
      </c>
      <c r="G1115" t="s">
        <v>225</v>
      </c>
      <c r="H1115" t="s">
        <v>226</v>
      </c>
      <c r="I1115" t="s">
        <v>227</v>
      </c>
      <c r="K1115" t="s">
        <v>184</v>
      </c>
      <c r="L1115" t="s">
        <v>185</v>
      </c>
      <c r="M1115" s="2">
        <v>2.951570237665746</v>
      </c>
      <c r="N1115">
        <v>4</v>
      </c>
      <c r="O1115" t="s">
        <v>25</v>
      </c>
      <c r="P1115" t="s">
        <v>336</v>
      </c>
      <c r="T1115">
        <v>2.9515669999999998</v>
      </c>
    </row>
    <row r="1116" spans="1:20">
      <c r="A1116">
        <v>955</v>
      </c>
      <c r="B1116" t="s">
        <v>1265</v>
      </c>
      <c r="C1116" t="s">
        <v>15</v>
      </c>
      <c r="D1116" t="s">
        <v>223</v>
      </c>
      <c r="E1116" t="s">
        <v>17</v>
      </c>
      <c r="F1116" t="s">
        <v>224</v>
      </c>
      <c r="G1116" t="s">
        <v>225</v>
      </c>
      <c r="H1116" t="s">
        <v>226</v>
      </c>
      <c r="I1116" t="s">
        <v>227</v>
      </c>
      <c r="K1116" t="s">
        <v>184</v>
      </c>
      <c r="L1116" t="s">
        <v>185</v>
      </c>
      <c r="M1116" s="2">
        <v>1.3331209223941525</v>
      </c>
      <c r="N1116">
        <v>4</v>
      </c>
      <c r="O1116" t="s">
        <v>25</v>
      </c>
      <c r="P1116" t="s">
        <v>336</v>
      </c>
      <c r="T1116">
        <v>1.3331230000000001</v>
      </c>
    </row>
    <row r="1117" spans="1:20">
      <c r="A1117">
        <v>1003</v>
      </c>
      <c r="B1117" t="s">
        <v>223</v>
      </c>
      <c r="C1117" t="s">
        <v>15</v>
      </c>
      <c r="D1117" t="s">
        <v>223</v>
      </c>
      <c r="E1117" t="s">
        <v>17</v>
      </c>
      <c r="F1117" t="s">
        <v>224</v>
      </c>
      <c r="G1117" t="s">
        <v>225</v>
      </c>
      <c r="H1117" t="s">
        <v>226</v>
      </c>
      <c r="I1117" t="s">
        <v>227</v>
      </c>
      <c r="K1117" t="s">
        <v>184</v>
      </c>
      <c r="L1117" t="s">
        <v>185</v>
      </c>
      <c r="M1117" s="2">
        <v>0.3468452790558606</v>
      </c>
      <c r="N1117">
        <v>4</v>
      </c>
      <c r="O1117" t="s">
        <v>25</v>
      </c>
      <c r="P1117" t="s">
        <v>186</v>
      </c>
      <c r="T1117" t="s">
        <v>26</v>
      </c>
    </row>
    <row r="1118" spans="1:20">
      <c r="A1118">
        <v>957</v>
      </c>
      <c r="B1118" t="s">
        <v>1231</v>
      </c>
      <c r="C1118" t="s">
        <v>15</v>
      </c>
      <c r="D1118" t="s">
        <v>223</v>
      </c>
      <c r="E1118" t="s">
        <v>17</v>
      </c>
      <c r="F1118" t="s">
        <v>224</v>
      </c>
      <c r="G1118" t="s">
        <v>225</v>
      </c>
      <c r="H1118" t="s">
        <v>226</v>
      </c>
      <c r="I1118" t="s">
        <v>227</v>
      </c>
      <c r="K1118" t="s">
        <v>198</v>
      </c>
      <c r="L1118" t="s">
        <v>1229</v>
      </c>
      <c r="M1118" s="2">
        <f>1.02582074991475/2</f>
        <v>0.51291037495737501</v>
      </c>
      <c r="N1118">
        <v>4</v>
      </c>
      <c r="O1118" t="s">
        <v>25</v>
      </c>
      <c r="P1118" t="s">
        <v>1232</v>
      </c>
      <c r="T1118">
        <v>1.0258229999999999</v>
      </c>
    </row>
    <row r="1119" spans="1:20">
      <c r="A1119">
        <v>958</v>
      </c>
      <c r="B1119" t="s">
        <v>1233</v>
      </c>
      <c r="C1119" t="s">
        <v>15</v>
      </c>
      <c r="D1119" t="s">
        <v>223</v>
      </c>
      <c r="E1119" t="s">
        <v>17</v>
      </c>
      <c r="F1119" t="s">
        <v>224</v>
      </c>
      <c r="G1119" t="s">
        <v>225</v>
      </c>
      <c r="H1119" t="s">
        <v>226</v>
      </c>
      <c r="I1119" t="s">
        <v>227</v>
      </c>
      <c r="K1119" t="s">
        <v>198</v>
      </c>
      <c r="L1119" t="s">
        <v>1229</v>
      </c>
      <c r="M1119" s="2">
        <v>63.718556886326681</v>
      </c>
      <c r="N1119">
        <v>4</v>
      </c>
      <c r="O1119" t="s">
        <v>25</v>
      </c>
      <c r="P1119" t="s">
        <v>1234</v>
      </c>
      <c r="T1119">
        <v>63.718620000000001</v>
      </c>
    </row>
    <row r="1120" spans="1:20">
      <c r="A1120">
        <v>329</v>
      </c>
      <c r="B1120" t="s">
        <v>1219</v>
      </c>
      <c r="C1120" t="s">
        <v>15</v>
      </c>
      <c r="D1120" t="s">
        <v>223</v>
      </c>
      <c r="E1120" t="s">
        <v>17</v>
      </c>
      <c r="F1120" t="s">
        <v>224</v>
      </c>
      <c r="G1120" t="s">
        <v>225</v>
      </c>
      <c r="H1120" t="s">
        <v>226</v>
      </c>
      <c r="I1120" t="s">
        <v>227</v>
      </c>
      <c r="K1120" t="s">
        <v>198</v>
      </c>
      <c r="L1120" t="s">
        <v>199</v>
      </c>
      <c r="M1120" s="2">
        <v>0.19082037036121832</v>
      </c>
      <c r="N1120">
        <v>4</v>
      </c>
      <c r="O1120" t="s">
        <v>25</v>
      </c>
      <c r="P1120" t="s">
        <v>500</v>
      </c>
      <c r="Q1120" s="2">
        <f>M1120</f>
        <v>0.19082037036121832</v>
      </c>
      <c r="T1120">
        <v>0.19081999999999999</v>
      </c>
    </row>
    <row r="1121" spans="1:20">
      <c r="A1121">
        <v>391</v>
      </c>
      <c r="B1121" t="s">
        <v>1222</v>
      </c>
      <c r="C1121" t="s">
        <v>15</v>
      </c>
      <c r="D1121" t="s">
        <v>223</v>
      </c>
      <c r="E1121" t="s">
        <v>17</v>
      </c>
      <c r="F1121" t="s">
        <v>224</v>
      </c>
      <c r="G1121" t="s">
        <v>225</v>
      </c>
      <c r="H1121" t="s">
        <v>226</v>
      </c>
      <c r="I1121" t="s">
        <v>227</v>
      </c>
      <c r="K1121" t="s">
        <v>198</v>
      </c>
      <c r="L1121" t="s">
        <v>199</v>
      </c>
      <c r="M1121" s="2">
        <v>8.3798271746489864E-2</v>
      </c>
      <c r="N1121">
        <v>4</v>
      </c>
      <c r="O1121" t="s">
        <v>25</v>
      </c>
      <c r="P1121" t="s">
        <v>549</v>
      </c>
      <c r="T1121">
        <v>8.3797999999999997E-2</v>
      </c>
    </row>
    <row r="1122" spans="1:20">
      <c r="A1122">
        <v>660</v>
      </c>
      <c r="B1122" t="s">
        <v>1223</v>
      </c>
      <c r="C1122" t="s">
        <v>15</v>
      </c>
      <c r="D1122" t="s">
        <v>223</v>
      </c>
      <c r="E1122" t="s">
        <v>17</v>
      </c>
      <c r="F1122" t="s">
        <v>224</v>
      </c>
      <c r="G1122" t="s">
        <v>225</v>
      </c>
      <c r="H1122" t="s">
        <v>226</v>
      </c>
      <c r="I1122" t="s">
        <v>227</v>
      </c>
      <c r="K1122" t="s">
        <v>198</v>
      </c>
      <c r="L1122" t="s">
        <v>219</v>
      </c>
      <c r="M1122" s="2">
        <f>0.425228951088004*3/4</f>
        <v>0.318921713316003</v>
      </c>
      <c r="N1122">
        <v>4</v>
      </c>
      <c r="O1122" t="s">
        <v>25</v>
      </c>
      <c r="P1122" t="s">
        <v>1224</v>
      </c>
      <c r="T1122">
        <v>0.26077499999999998</v>
      </c>
    </row>
    <row r="1123" spans="1:20">
      <c r="A1123">
        <v>739</v>
      </c>
      <c r="B1123" t="s">
        <v>1225</v>
      </c>
      <c r="C1123" t="s">
        <v>15</v>
      </c>
      <c r="D1123" t="s">
        <v>223</v>
      </c>
      <c r="E1123" t="s">
        <v>17</v>
      </c>
      <c r="F1123" t="s">
        <v>224</v>
      </c>
      <c r="G1123" t="s">
        <v>225</v>
      </c>
      <c r="H1123" t="s">
        <v>226</v>
      </c>
      <c r="I1123" t="s">
        <v>227</v>
      </c>
      <c r="K1123" t="s">
        <v>198</v>
      </c>
      <c r="L1123" t="s">
        <v>199</v>
      </c>
      <c r="M1123" s="2">
        <v>0.53890344192781559</v>
      </c>
      <c r="N1123">
        <v>4</v>
      </c>
      <c r="O1123" t="s">
        <v>25</v>
      </c>
      <c r="P1123" t="s">
        <v>1226</v>
      </c>
      <c r="T1123">
        <v>0.53890400000000005</v>
      </c>
    </row>
    <row r="1124" spans="1:20">
      <c r="A1124">
        <v>987</v>
      </c>
      <c r="B1124" t="s">
        <v>223</v>
      </c>
      <c r="C1124" t="s">
        <v>15</v>
      </c>
      <c r="D1124" t="s">
        <v>223</v>
      </c>
      <c r="E1124" t="s">
        <v>17</v>
      </c>
      <c r="F1124" t="s">
        <v>224</v>
      </c>
      <c r="G1124" t="s">
        <v>225</v>
      </c>
      <c r="H1124" t="s">
        <v>226</v>
      </c>
      <c r="I1124" t="s">
        <v>227</v>
      </c>
      <c r="K1124" t="s">
        <v>198</v>
      </c>
      <c r="L1124" t="s">
        <v>199</v>
      </c>
      <c r="M1124" s="2">
        <v>0.14877311742931557</v>
      </c>
      <c r="N1124">
        <v>4</v>
      </c>
      <c r="O1124" t="s">
        <v>25</v>
      </c>
      <c r="P1124" t="s">
        <v>550</v>
      </c>
      <c r="T1124" t="s">
        <v>26</v>
      </c>
    </row>
    <row r="1125" spans="1:20">
      <c r="A1125">
        <v>989</v>
      </c>
      <c r="B1125" t="s">
        <v>223</v>
      </c>
      <c r="C1125" t="s">
        <v>15</v>
      </c>
      <c r="D1125" t="s">
        <v>223</v>
      </c>
      <c r="E1125" t="s">
        <v>17</v>
      </c>
      <c r="F1125" t="s">
        <v>224</v>
      </c>
      <c r="G1125" t="s">
        <v>225</v>
      </c>
      <c r="H1125" t="s">
        <v>226</v>
      </c>
      <c r="I1125" t="s">
        <v>227</v>
      </c>
      <c r="K1125" t="s">
        <v>198</v>
      </c>
      <c r="L1125" t="s">
        <v>199</v>
      </c>
      <c r="M1125" s="2">
        <f>0.736049892509254/2</f>
        <v>0.36802494625462701</v>
      </c>
      <c r="N1125">
        <v>4</v>
      </c>
      <c r="O1125" t="s">
        <v>25</v>
      </c>
      <c r="P1125" t="s">
        <v>1227</v>
      </c>
      <c r="T1125" t="s">
        <v>26</v>
      </c>
    </row>
    <row r="1126" spans="1:20">
      <c r="A1126">
        <v>1051</v>
      </c>
      <c r="B1126" t="s">
        <v>261</v>
      </c>
      <c r="C1126" t="s">
        <v>15</v>
      </c>
      <c r="D1126" t="s">
        <v>223</v>
      </c>
      <c r="E1126" t="s">
        <v>17</v>
      </c>
      <c r="F1126" t="s">
        <v>224</v>
      </c>
      <c r="G1126" t="s">
        <v>225</v>
      </c>
      <c r="H1126" t="s">
        <v>226</v>
      </c>
      <c r="I1126" t="s">
        <v>227</v>
      </c>
      <c r="K1126" t="s">
        <v>198</v>
      </c>
      <c r="L1126" t="s">
        <v>26</v>
      </c>
      <c r="M1126" s="2">
        <v>0.1794265161137277</v>
      </c>
      <c r="N1126">
        <v>4</v>
      </c>
      <c r="O1126" t="s">
        <v>25</v>
      </c>
      <c r="P1126" t="s">
        <v>26</v>
      </c>
      <c r="Q1126" s="2">
        <f>SUM(M1118,M1121:M1126)</f>
        <v>2.1507583817453537</v>
      </c>
      <c r="T1126" t="s">
        <v>26</v>
      </c>
    </row>
    <row r="1127" spans="1:20">
      <c r="A1127">
        <v>892</v>
      </c>
      <c r="B1127" t="s">
        <v>1185</v>
      </c>
      <c r="C1127" t="s">
        <v>15</v>
      </c>
      <c r="D1127" t="s">
        <v>223</v>
      </c>
      <c r="E1127" t="s">
        <v>17</v>
      </c>
      <c r="F1127" t="s">
        <v>224</v>
      </c>
      <c r="G1127" t="s">
        <v>225</v>
      </c>
      <c r="H1127" t="s">
        <v>226</v>
      </c>
      <c r="I1127" t="s">
        <v>227</v>
      </c>
      <c r="K1127" t="s">
        <v>214</v>
      </c>
      <c r="L1127" t="s">
        <v>215</v>
      </c>
      <c r="M1127" s="2">
        <v>6.816501312128416E-2</v>
      </c>
      <c r="N1127">
        <v>4</v>
      </c>
      <c r="O1127" t="s">
        <v>25</v>
      </c>
      <c r="P1127" t="s">
        <v>1186</v>
      </c>
      <c r="T1127">
        <v>5.2693999999999998E-2</v>
      </c>
    </row>
    <row r="1128" spans="1:20">
      <c r="A1128">
        <v>893</v>
      </c>
      <c r="B1128" t="s">
        <v>1187</v>
      </c>
      <c r="C1128" t="s">
        <v>15</v>
      </c>
      <c r="D1128" t="s">
        <v>223</v>
      </c>
      <c r="E1128" t="s">
        <v>17</v>
      </c>
      <c r="F1128" t="s">
        <v>224</v>
      </c>
      <c r="G1128" t="s">
        <v>225</v>
      </c>
      <c r="H1128" t="s">
        <v>226</v>
      </c>
      <c r="I1128" t="s">
        <v>227</v>
      </c>
      <c r="K1128" t="s">
        <v>214</v>
      </c>
      <c r="L1128" t="s">
        <v>215</v>
      </c>
      <c r="M1128" s="2">
        <v>5.5703921558937053E-2</v>
      </c>
      <c r="N1128">
        <v>4</v>
      </c>
      <c r="O1128" t="s">
        <v>25</v>
      </c>
      <c r="P1128" t="s">
        <v>1186</v>
      </c>
      <c r="T1128">
        <v>4.0487000000000002E-2</v>
      </c>
    </row>
    <row r="1129" spans="1:20">
      <c r="A1129">
        <v>22</v>
      </c>
      <c r="B1129" t="s">
        <v>1286</v>
      </c>
      <c r="C1129" t="s">
        <v>15</v>
      </c>
      <c r="D1129" t="s">
        <v>223</v>
      </c>
      <c r="E1129" t="s">
        <v>17</v>
      </c>
      <c r="F1129" t="s">
        <v>224</v>
      </c>
      <c r="G1129" t="s">
        <v>225</v>
      </c>
      <c r="H1129" t="s">
        <v>226</v>
      </c>
      <c r="I1129" t="s">
        <v>227</v>
      </c>
      <c r="K1129" t="s">
        <v>214</v>
      </c>
      <c r="L1129" t="s">
        <v>215</v>
      </c>
      <c r="M1129" s="2">
        <v>0.86766474723612874</v>
      </c>
      <c r="N1129">
        <v>4</v>
      </c>
      <c r="O1129" t="s">
        <v>25</v>
      </c>
      <c r="P1129" t="s">
        <v>1287</v>
      </c>
      <c r="T1129">
        <v>0.86766399999999999</v>
      </c>
    </row>
    <row r="1130" spans="1:20">
      <c r="A1130">
        <v>190</v>
      </c>
      <c r="B1130" t="s">
        <v>1288</v>
      </c>
      <c r="C1130" t="s">
        <v>15</v>
      </c>
      <c r="D1130" t="s">
        <v>223</v>
      </c>
      <c r="E1130" t="s">
        <v>17</v>
      </c>
      <c r="F1130" t="s">
        <v>224</v>
      </c>
      <c r="G1130" t="s">
        <v>225</v>
      </c>
      <c r="H1130" t="s">
        <v>226</v>
      </c>
      <c r="I1130" t="s">
        <v>227</v>
      </c>
      <c r="K1130" t="s">
        <v>214</v>
      </c>
      <c r="L1130" t="s">
        <v>215</v>
      </c>
      <c r="M1130" s="2">
        <v>0.22706889143681769</v>
      </c>
      <c r="N1130">
        <v>4</v>
      </c>
      <c r="O1130" t="s">
        <v>25</v>
      </c>
      <c r="P1130" t="s">
        <v>1287</v>
      </c>
      <c r="T1130">
        <v>0.22706899999999999</v>
      </c>
    </row>
    <row r="1131" spans="1:20">
      <c r="A1131">
        <v>299</v>
      </c>
      <c r="B1131" t="s">
        <v>1289</v>
      </c>
      <c r="C1131" t="s">
        <v>15</v>
      </c>
      <c r="D1131" t="s">
        <v>223</v>
      </c>
      <c r="E1131" t="s">
        <v>17</v>
      </c>
      <c r="F1131" t="s">
        <v>224</v>
      </c>
      <c r="G1131" t="s">
        <v>225</v>
      </c>
      <c r="H1131" t="s">
        <v>226</v>
      </c>
      <c r="I1131" t="s">
        <v>227</v>
      </c>
      <c r="K1131" t="s">
        <v>214</v>
      </c>
      <c r="L1131" t="s">
        <v>215</v>
      </c>
      <c r="M1131" s="2">
        <v>0.42975964451451248</v>
      </c>
      <c r="N1131">
        <v>4</v>
      </c>
      <c r="O1131" t="s">
        <v>25</v>
      </c>
      <c r="P1131" t="s">
        <v>1287</v>
      </c>
      <c r="T1131">
        <v>0.42975999999999998</v>
      </c>
    </row>
    <row r="1132" spans="1:20">
      <c r="A1132">
        <v>334</v>
      </c>
      <c r="B1132" t="s">
        <v>1290</v>
      </c>
      <c r="C1132" t="s">
        <v>15</v>
      </c>
      <c r="D1132" t="s">
        <v>223</v>
      </c>
      <c r="E1132" t="s">
        <v>17</v>
      </c>
      <c r="F1132" t="s">
        <v>224</v>
      </c>
      <c r="G1132" t="s">
        <v>225</v>
      </c>
      <c r="H1132" t="s">
        <v>226</v>
      </c>
      <c r="I1132" t="s">
        <v>227</v>
      </c>
      <c r="K1132" t="s">
        <v>214</v>
      </c>
      <c r="L1132" t="s">
        <v>215</v>
      </c>
      <c r="M1132" s="2">
        <v>0.41977601869103454</v>
      </c>
      <c r="N1132">
        <v>4</v>
      </c>
      <c r="O1132" t="s">
        <v>25</v>
      </c>
      <c r="P1132" t="s">
        <v>1287</v>
      </c>
      <c r="T1132">
        <v>0.41977700000000001</v>
      </c>
    </row>
    <row r="1133" spans="1:20">
      <c r="A1133">
        <v>506</v>
      </c>
      <c r="B1133" t="s">
        <v>1291</v>
      </c>
      <c r="C1133" t="s">
        <v>15</v>
      </c>
      <c r="D1133" t="s">
        <v>223</v>
      </c>
      <c r="E1133" t="s">
        <v>17</v>
      </c>
      <c r="F1133" t="s">
        <v>224</v>
      </c>
      <c r="G1133" t="s">
        <v>225</v>
      </c>
      <c r="H1133" t="s">
        <v>226</v>
      </c>
      <c r="I1133" t="s">
        <v>227</v>
      </c>
      <c r="K1133" t="s">
        <v>214</v>
      </c>
      <c r="L1133" t="s">
        <v>215</v>
      </c>
      <c r="M1133" s="2">
        <v>0.94951172859945732</v>
      </c>
      <c r="N1133">
        <v>4</v>
      </c>
      <c r="O1133" t="s">
        <v>25</v>
      </c>
      <c r="P1133" t="s">
        <v>1287</v>
      </c>
      <c r="T1133">
        <v>0.94951200000000002</v>
      </c>
    </row>
    <row r="1134" spans="1:20">
      <c r="A1134">
        <v>509</v>
      </c>
      <c r="B1134" t="s">
        <v>1292</v>
      </c>
      <c r="C1134" t="s">
        <v>15</v>
      </c>
      <c r="D1134" t="s">
        <v>223</v>
      </c>
      <c r="E1134" t="s">
        <v>17</v>
      </c>
      <c r="F1134" t="s">
        <v>224</v>
      </c>
      <c r="G1134" t="s">
        <v>225</v>
      </c>
      <c r="H1134" t="s">
        <v>226</v>
      </c>
      <c r="I1134" t="s">
        <v>227</v>
      </c>
      <c r="K1134" t="s">
        <v>214</v>
      </c>
      <c r="L1134" t="s">
        <v>215</v>
      </c>
      <c r="M1134" s="2">
        <v>1.2257491353790346</v>
      </c>
      <c r="N1134">
        <v>4</v>
      </c>
      <c r="O1134" t="s">
        <v>25</v>
      </c>
      <c r="P1134" t="s">
        <v>1287</v>
      </c>
      <c r="T1134">
        <v>1.225751</v>
      </c>
    </row>
    <row r="1135" spans="1:20">
      <c r="A1135">
        <v>534</v>
      </c>
      <c r="B1135" t="s">
        <v>1293</v>
      </c>
      <c r="C1135" t="s">
        <v>15</v>
      </c>
      <c r="D1135" t="s">
        <v>223</v>
      </c>
      <c r="E1135" t="s">
        <v>17</v>
      </c>
      <c r="F1135" t="s">
        <v>224</v>
      </c>
      <c r="G1135" t="s">
        <v>225</v>
      </c>
      <c r="H1135" t="s">
        <v>226</v>
      </c>
      <c r="I1135" t="s">
        <v>227</v>
      </c>
      <c r="K1135" t="s">
        <v>214</v>
      </c>
      <c r="L1135" t="s">
        <v>215</v>
      </c>
      <c r="M1135" s="2">
        <v>0.32041122672887123</v>
      </c>
      <c r="N1135">
        <v>4</v>
      </c>
      <c r="O1135" t="s">
        <v>25</v>
      </c>
      <c r="P1135" t="s">
        <v>1287</v>
      </c>
      <c r="T1135">
        <v>0.320411</v>
      </c>
    </row>
    <row r="1136" spans="1:20">
      <c r="A1136">
        <v>760</v>
      </c>
      <c r="B1136" t="s">
        <v>1294</v>
      </c>
      <c r="C1136" t="s">
        <v>15</v>
      </c>
      <c r="D1136" t="s">
        <v>223</v>
      </c>
      <c r="E1136" t="s">
        <v>17</v>
      </c>
      <c r="F1136" t="s">
        <v>224</v>
      </c>
      <c r="G1136" t="s">
        <v>225</v>
      </c>
      <c r="H1136" t="s">
        <v>226</v>
      </c>
      <c r="I1136" t="s">
        <v>227</v>
      </c>
      <c r="K1136" t="s">
        <v>214</v>
      </c>
      <c r="L1136" t="s">
        <v>215</v>
      </c>
      <c r="M1136" s="2">
        <v>1.0629229429730704</v>
      </c>
      <c r="N1136">
        <v>4</v>
      </c>
      <c r="O1136" t="s">
        <v>25</v>
      </c>
      <c r="P1136" t="s">
        <v>1287</v>
      </c>
      <c r="T1136">
        <v>1.062924</v>
      </c>
    </row>
    <row r="1137" spans="1:20">
      <c r="A1137">
        <v>764</v>
      </c>
      <c r="B1137" t="s">
        <v>1295</v>
      </c>
      <c r="C1137" t="s">
        <v>15</v>
      </c>
      <c r="D1137" t="s">
        <v>223</v>
      </c>
      <c r="E1137" t="s">
        <v>17</v>
      </c>
      <c r="F1137" t="s">
        <v>224</v>
      </c>
      <c r="G1137" t="s">
        <v>225</v>
      </c>
      <c r="H1137" t="s">
        <v>226</v>
      </c>
      <c r="I1137" t="s">
        <v>227</v>
      </c>
      <c r="K1137" t="s">
        <v>214</v>
      </c>
      <c r="L1137" t="s">
        <v>215</v>
      </c>
      <c r="M1137" s="2">
        <v>0.95681037644000533</v>
      </c>
      <c r="N1137">
        <v>4</v>
      </c>
      <c r="O1137" t="s">
        <v>25</v>
      </c>
      <c r="P1137" t="s">
        <v>1287</v>
      </c>
      <c r="T1137">
        <v>0.95681099999999997</v>
      </c>
    </row>
    <row r="1138" spans="1:20">
      <c r="A1138">
        <v>772</v>
      </c>
      <c r="B1138" t="s">
        <v>1296</v>
      </c>
      <c r="C1138" t="s">
        <v>15</v>
      </c>
      <c r="D1138" t="s">
        <v>223</v>
      </c>
      <c r="E1138" t="s">
        <v>17</v>
      </c>
      <c r="F1138" t="s">
        <v>224</v>
      </c>
      <c r="G1138" t="s">
        <v>225</v>
      </c>
      <c r="H1138" t="s">
        <v>226</v>
      </c>
      <c r="I1138" t="s">
        <v>227</v>
      </c>
      <c r="K1138" t="s">
        <v>214</v>
      </c>
      <c r="L1138" t="s">
        <v>215</v>
      </c>
      <c r="M1138" s="2">
        <v>0.89061720617960594</v>
      </c>
      <c r="N1138">
        <v>4</v>
      </c>
      <c r="O1138" t="s">
        <v>25</v>
      </c>
      <c r="P1138" t="s">
        <v>1287</v>
      </c>
      <c r="T1138">
        <v>0.89061900000000005</v>
      </c>
    </row>
    <row r="1139" spans="1:20">
      <c r="A1139">
        <v>795</v>
      </c>
      <c r="B1139" t="s">
        <v>1297</v>
      </c>
      <c r="C1139" t="s">
        <v>15</v>
      </c>
      <c r="D1139" t="s">
        <v>223</v>
      </c>
      <c r="E1139" t="s">
        <v>17</v>
      </c>
      <c r="F1139" t="s">
        <v>224</v>
      </c>
      <c r="G1139" t="s">
        <v>225</v>
      </c>
      <c r="H1139" t="s">
        <v>226</v>
      </c>
      <c r="I1139" t="s">
        <v>227</v>
      </c>
      <c r="K1139" t="s">
        <v>214</v>
      </c>
      <c r="L1139" t="s">
        <v>215</v>
      </c>
      <c r="M1139" s="2">
        <v>0.10528707145787104</v>
      </c>
      <c r="N1139">
        <v>4</v>
      </c>
      <c r="O1139" t="s">
        <v>25</v>
      </c>
      <c r="T1139">
        <v>0.10528700000000001</v>
      </c>
    </row>
    <row r="1140" spans="1:20">
      <c r="A1140">
        <v>799</v>
      </c>
      <c r="B1140" t="s">
        <v>1298</v>
      </c>
      <c r="C1140" t="s">
        <v>15</v>
      </c>
      <c r="D1140" t="s">
        <v>223</v>
      </c>
      <c r="E1140" t="s">
        <v>17</v>
      </c>
      <c r="F1140" t="s">
        <v>224</v>
      </c>
      <c r="G1140" t="s">
        <v>225</v>
      </c>
      <c r="H1140" t="s">
        <v>226</v>
      </c>
      <c r="I1140" t="s">
        <v>227</v>
      </c>
      <c r="K1140" t="s">
        <v>214</v>
      </c>
      <c r="L1140" t="s">
        <v>215</v>
      </c>
      <c r="M1140" s="2">
        <v>0.21494075530164128</v>
      </c>
      <c r="N1140">
        <v>4</v>
      </c>
      <c r="O1140" t="s">
        <v>25</v>
      </c>
      <c r="P1140" t="s">
        <v>1299</v>
      </c>
      <c r="T1140">
        <v>0.21493999999999999</v>
      </c>
    </row>
    <row r="1141" spans="1:20">
      <c r="A1141">
        <v>911</v>
      </c>
      <c r="B1141" t="s">
        <v>1300</v>
      </c>
      <c r="C1141" t="s">
        <v>15</v>
      </c>
      <c r="D1141" t="s">
        <v>223</v>
      </c>
      <c r="E1141" t="s">
        <v>17</v>
      </c>
      <c r="F1141" t="s">
        <v>224</v>
      </c>
      <c r="G1141" t="s">
        <v>225</v>
      </c>
      <c r="H1141" t="s">
        <v>226</v>
      </c>
      <c r="I1141" t="s">
        <v>227</v>
      </c>
      <c r="K1141" t="s">
        <v>214</v>
      </c>
      <c r="L1141" t="s">
        <v>215</v>
      </c>
      <c r="M1141" s="2">
        <v>3.9009287200446767E-2</v>
      </c>
      <c r="N1141">
        <v>4</v>
      </c>
      <c r="O1141" t="s">
        <v>25</v>
      </c>
      <c r="P1141" t="s">
        <v>1301</v>
      </c>
      <c r="T1141">
        <v>3.9010000000000003E-2</v>
      </c>
    </row>
    <row r="1142" spans="1:20">
      <c r="A1142">
        <v>951</v>
      </c>
      <c r="B1142" t="s">
        <v>1302</v>
      </c>
      <c r="C1142" t="s">
        <v>15</v>
      </c>
      <c r="D1142" t="s">
        <v>223</v>
      </c>
      <c r="E1142" t="s">
        <v>17</v>
      </c>
      <c r="F1142" t="s">
        <v>224</v>
      </c>
      <c r="G1142" t="s">
        <v>225</v>
      </c>
      <c r="H1142" t="s">
        <v>226</v>
      </c>
      <c r="I1142" t="s">
        <v>227</v>
      </c>
      <c r="K1142" t="s">
        <v>214</v>
      </c>
      <c r="L1142" t="s">
        <v>215</v>
      </c>
      <c r="M1142" s="2">
        <v>1.3354062794364023</v>
      </c>
      <c r="N1142">
        <v>4</v>
      </c>
      <c r="O1142" t="s">
        <v>25</v>
      </c>
      <c r="P1142" t="s">
        <v>1287</v>
      </c>
      <c r="T1142">
        <v>1.3354079999999999</v>
      </c>
    </row>
    <row r="1143" spans="1:20">
      <c r="A1143">
        <v>985</v>
      </c>
      <c r="B1143" t="s">
        <v>223</v>
      </c>
      <c r="C1143" t="s">
        <v>15</v>
      </c>
      <c r="D1143" t="s">
        <v>223</v>
      </c>
      <c r="E1143" t="s">
        <v>17</v>
      </c>
      <c r="F1143" t="s">
        <v>224</v>
      </c>
      <c r="G1143" t="s">
        <v>225</v>
      </c>
      <c r="H1143" t="s">
        <v>226</v>
      </c>
      <c r="I1143" t="s">
        <v>227</v>
      </c>
      <c r="K1143" t="s">
        <v>214</v>
      </c>
      <c r="L1143" t="s">
        <v>215</v>
      </c>
      <c r="M1143" s="2">
        <v>0.10373106062478069</v>
      </c>
      <c r="N1143">
        <v>4</v>
      </c>
      <c r="O1143" t="s">
        <v>25</v>
      </c>
      <c r="P1143" t="s">
        <v>1287</v>
      </c>
      <c r="T1143" t="s">
        <v>26</v>
      </c>
    </row>
    <row r="1144" spans="1:20">
      <c r="A1144">
        <v>834</v>
      </c>
      <c r="B1144" t="s">
        <v>1270</v>
      </c>
      <c r="C1144" t="s">
        <v>15</v>
      </c>
      <c r="D1144" t="s">
        <v>223</v>
      </c>
      <c r="E1144" t="s">
        <v>17</v>
      </c>
      <c r="F1144" t="s">
        <v>224</v>
      </c>
      <c r="G1144" t="s">
        <v>225</v>
      </c>
      <c r="H1144" t="s">
        <v>226</v>
      </c>
      <c r="I1144" t="s">
        <v>227</v>
      </c>
      <c r="K1144" t="s">
        <v>202</v>
      </c>
      <c r="L1144" t="s">
        <v>203</v>
      </c>
      <c r="M1144" s="2">
        <v>14.203270520106948</v>
      </c>
      <c r="N1144">
        <v>5</v>
      </c>
      <c r="O1144" t="s">
        <v>204</v>
      </c>
      <c r="P1144" t="s">
        <v>255</v>
      </c>
      <c r="T1144">
        <v>14.203284</v>
      </c>
    </row>
    <row r="1145" spans="1:20">
      <c r="A1145">
        <v>837</v>
      </c>
      <c r="B1145" t="s">
        <v>1271</v>
      </c>
      <c r="C1145" t="s">
        <v>15</v>
      </c>
      <c r="D1145" t="s">
        <v>223</v>
      </c>
      <c r="E1145" t="s">
        <v>17</v>
      </c>
      <c r="F1145" t="s">
        <v>224</v>
      </c>
      <c r="G1145" t="s">
        <v>225</v>
      </c>
      <c r="H1145" t="s">
        <v>226</v>
      </c>
      <c r="I1145" t="s">
        <v>227</v>
      </c>
      <c r="K1145" t="s">
        <v>202</v>
      </c>
      <c r="L1145" t="s">
        <v>203</v>
      </c>
      <c r="M1145" s="2">
        <v>2.2222180693179401</v>
      </c>
      <c r="N1145">
        <v>5</v>
      </c>
      <c r="O1145" t="s">
        <v>204</v>
      </c>
      <c r="P1145" t="s">
        <v>255</v>
      </c>
      <c r="T1145">
        <v>2.2222189999999999</v>
      </c>
    </row>
    <row r="1146" spans="1:20">
      <c r="A1146">
        <v>842</v>
      </c>
      <c r="B1146" t="s">
        <v>1272</v>
      </c>
      <c r="C1146" t="s">
        <v>15</v>
      </c>
      <c r="D1146" t="s">
        <v>223</v>
      </c>
      <c r="E1146" t="s">
        <v>17</v>
      </c>
      <c r="F1146" t="s">
        <v>224</v>
      </c>
      <c r="G1146" t="s">
        <v>225</v>
      </c>
      <c r="H1146" t="s">
        <v>226</v>
      </c>
      <c r="I1146" t="s">
        <v>227</v>
      </c>
      <c r="K1146" t="s">
        <v>202</v>
      </c>
      <c r="L1146" t="s">
        <v>203</v>
      </c>
      <c r="M1146" s="2">
        <v>2.7803316811058449</v>
      </c>
      <c r="N1146">
        <v>5</v>
      </c>
      <c r="O1146" t="s">
        <v>204</v>
      </c>
      <c r="P1146" t="s">
        <v>255</v>
      </c>
      <c r="T1146">
        <v>2.7803300000000002</v>
      </c>
    </row>
    <row r="1147" spans="1:20">
      <c r="A1147">
        <v>845</v>
      </c>
      <c r="B1147" t="s">
        <v>1273</v>
      </c>
      <c r="C1147" t="s">
        <v>15</v>
      </c>
      <c r="D1147" t="s">
        <v>223</v>
      </c>
      <c r="E1147" t="s">
        <v>17</v>
      </c>
      <c r="F1147" t="s">
        <v>224</v>
      </c>
      <c r="G1147" t="s">
        <v>225</v>
      </c>
      <c r="H1147" t="s">
        <v>226</v>
      </c>
      <c r="I1147" t="s">
        <v>227</v>
      </c>
      <c r="K1147" t="s">
        <v>202</v>
      </c>
      <c r="L1147" t="s">
        <v>203</v>
      </c>
      <c r="M1147" s="2">
        <v>3.9185610142184308</v>
      </c>
      <c r="N1147">
        <v>5</v>
      </c>
      <c r="O1147" t="s">
        <v>204</v>
      </c>
      <c r="P1147" t="s">
        <v>255</v>
      </c>
      <c r="T1147">
        <v>3.918561</v>
      </c>
    </row>
    <row r="1148" spans="1:20">
      <c r="A1148">
        <v>846</v>
      </c>
      <c r="B1148" t="s">
        <v>1274</v>
      </c>
      <c r="C1148" t="s">
        <v>15</v>
      </c>
      <c r="D1148" t="s">
        <v>223</v>
      </c>
      <c r="E1148" t="s">
        <v>17</v>
      </c>
      <c r="F1148" t="s">
        <v>224</v>
      </c>
      <c r="G1148" t="s">
        <v>225</v>
      </c>
      <c r="H1148" t="s">
        <v>226</v>
      </c>
      <c r="I1148" t="s">
        <v>227</v>
      </c>
      <c r="K1148" t="s">
        <v>202</v>
      </c>
      <c r="L1148" t="s">
        <v>203</v>
      </c>
      <c r="M1148" s="2">
        <v>4.4199057377818844</v>
      </c>
      <c r="N1148">
        <v>5</v>
      </c>
      <c r="O1148" t="s">
        <v>204</v>
      </c>
      <c r="P1148" t="s">
        <v>255</v>
      </c>
      <c r="T1148">
        <v>4.4199099999999998</v>
      </c>
    </row>
    <row r="1149" spans="1:20" s="4" customFormat="1">
      <c r="A1149" s="4">
        <v>848</v>
      </c>
      <c r="B1149" s="4" t="s">
        <v>1275</v>
      </c>
      <c r="C1149" s="4" t="s">
        <v>15</v>
      </c>
      <c r="D1149" s="4" t="s">
        <v>223</v>
      </c>
      <c r="E1149" s="4" t="s">
        <v>17</v>
      </c>
      <c r="F1149" s="4" t="s">
        <v>224</v>
      </c>
      <c r="G1149" s="4" t="s">
        <v>225</v>
      </c>
      <c r="H1149" s="4" t="s">
        <v>226</v>
      </c>
      <c r="I1149" s="4" t="s">
        <v>227</v>
      </c>
      <c r="K1149" s="4" t="s">
        <v>202</v>
      </c>
      <c r="L1149" s="4" t="s">
        <v>203</v>
      </c>
      <c r="M1149" s="5">
        <v>7.7029965956321691</v>
      </c>
      <c r="N1149" s="4">
        <v>5</v>
      </c>
      <c r="O1149" s="4" t="s">
        <v>204</v>
      </c>
      <c r="P1149" s="4" t="s">
        <v>255</v>
      </c>
      <c r="T1149" s="4">
        <v>7.7030029999999998</v>
      </c>
    </row>
    <row r="1150" spans="1:20">
      <c r="A1150">
        <v>149</v>
      </c>
      <c r="B1150" t="s">
        <v>1650</v>
      </c>
      <c r="C1150" t="s">
        <v>15</v>
      </c>
      <c r="D1150" t="s">
        <v>1346</v>
      </c>
      <c r="E1150" t="s">
        <v>17</v>
      </c>
      <c r="F1150" t="s">
        <v>60</v>
      </c>
      <c r="G1150" t="s">
        <v>19</v>
      </c>
      <c r="H1150" t="s">
        <v>1347</v>
      </c>
      <c r="I1150" t="s">
        <v>1348</v>
      </c>
      <c r="J1150" t="s">
        <v>1351</v>
      </c>
      <c r="K1150" t="s">
        <v>135</v>
      </c>
      <c r="L1150" t="s">
        <v>28</v>
      </c>
      <c r="M1150" s="2">
        <v>5.6826899650593301</v>
      </c>
      <c r="N1150">
        <v>0</v>
      </c>
      <c r="O1150" t="s">
        <v>1192</v>
      </c>
      <c r="P1150" t="s">
        <v>1651</v>
      </c>
      <c r="T1150">
        <v>5.6826949999999998</v>
      </c>
    </row>
    <row r="1151" spans="1:20">
      <c r="A1151">
        <v>188</v>
      </c>
      <c r="B1151" t="s">
        <v>1350</v>
      </c>
      <c r="C1151" t="s">
        <v>15</v>
      </c>
      <c r="D1151" t="s">
        <v>1346</v>
      </c>
      <c r="E1151" t="s">
        <v>17</v>
      </c>
      <c r="F1151" t="s">
        <v>60</v>
      </c>
      <c r="G1151" t="s">
        <v>19</v>
      </c>
      <c r="H1151" t="s">
        <v>1347</v>
      </c>
      <c r="I1151" t="s">
        <v>1348</v>
      </c>
      <c r="J1151" t="s">
        <v>1351</v>
      </c>
      <c r="K1151" t="s">
        <v>228</v>
      </c>
      <c r="L1151" t="s">
        <v>229</v>
      </c>
      <c r="M1151" s="2">
        <v>17.138459543942709</v>
      </c>
      <c r="N1151">
        <v>1</v>
      </c>
      <c r="O1151" t="s">
        <v>87</v>
      </c>
      <c r="P1151" t="s">
        <v>1352</v>
      </c>
      <c r="T1151">
        <v>17.138475</v>
      </c>
    </row>
    <row r="1152" spans="1:20">
      <c r="A1152">
        <v>189</v>
      </c>
      <c r="B1152" t="s">
        <v>1353</v>
      </c>
      <c r="C1152" t="s">
        <v>15</v>
      </c>
      <c r="D1152" t="s">
        <v>1346</v>
      </c>
      <c r="E1152" t="s">
        <v>17</v>
      </c>
      <c r="F1152" t="s">
        <v>60</v>
      </c>
      <c r="G1152" t="s">
        <v>19</v>
      </c>
      <c r="H1152" t="s">
        <v>1347</v>
      </c>
      <c r="I1152" t="s">
        <v>1348</v>
      </c>
      <c r="J1152" t="s">
        <v>1351</v>
      </c>
      <c r="K1152" t="s">
        <v>228</v>
      </c>
      <c r="L1152" t="s">
        <v>229</v>
      </c>
      <c r="M1152" s="2">
        <v>3.1924618182986317</v>
      </c>
      <c r="N1152">
        <v>1</v>
      </c>
      <c r="O1152" t="s">
        <v>87</v>
      </c>
      <c r="P1152" t="s">
        <v>1352</v>
      </c>
      <c r="T1152">
        <v>3.1924649999999999</v>
      </c>
    </row>
    <row r="1153" spans="1:20">
      <c r="A1153">
        <v>191</v>
      </c>
      <c r="B1153" t="s">
        <v>1354</v>
      </c>
      <c r="C1153" t="s">
        <v>15</v>
      </c>
      <c r="D1153" t="s">
        <v>1346</v>
      </c>
      <c r="E1153" t="s">
        <v>17</v>
      </c>
      <c r="F1153" t="s">
        <v>60</v>
      </c>
      <c r="G1153" t="s">
        <v>19</v>
      </c>
      <c r="H1153" t="s">
        <v>1347</v>
      </c>
      <c r="I1153" t="s">
        <v>1348</v>
      </c>
      <c r="J1153" t="s">
        <v>1351</v>
      </c>
      <c r="K1153" t="s">
        <v>228</v>
      </c>
      <c r="L1153" t="s">
        <v>229</v>
      </c>
      <c r="M1153" s="2">
        <v>1.3901970038498983</v>
      </c>
      <c r="N1153">
        <v>1</v>
      </c>
      <c r="O1153" t="s">
        <v>87</v>
      </c>
      <c r="P1153" t="s">
        <v>1352</v>
      </c>
      <c r="T1153">
        <v>1.390198</v>
      </c>
    </row>
    <row r="1154" spans="1:20">
      <c r="A1154">
        <v>170</v>
      </c>
      <c r="B1154" t="s">
        <v>1558</v>
      </c>
      <c r="C1154" t="s">
        <v>15</v>
      </c>
      <c r="D1154" t="s">
        <v>1346</v>
      </c>
      <c r="E1154" t="s">
        <v>17</v>
      </c>
      <c r="F1154" t="s">
        <v>60</v>
      </c>
      <c r="G1154" t="s">
        <v>19</v>
      </c>
      <c r="H1154" t="s">
        <v>1347</v>
      </c>
      <c r="I1154" t="s">
        <v>1348</v>
      </c>
      <c r="J1154" t="s">
        <v>1351</v>
      </c>
      <c r="K1154" t="s">
        <v>973</v>
      </c>
      <c r="L1154" t="s">
        <v>974</v>
      </c>
      <c r="M1154" s="2">
        <v>1.7559254142718057</v>
      </c>
      <c r="N1154">
        <v>1</v>
      </c>
      <c r="O1154" t="s">
        <v>87</v>
      </c>
      <c r="P1154" t="s">
        <v>1352</v>
      </c>
      <c r="T1154">
        <v>1.755927</v>
      </c>
    </row>
    <row r="1155" spans="1:20">
      <c r="A1155">
        <v>174</v>
      </c>
      <c r="B1155" t="s">
        <v>1652</v>
      </c>
      <c r="C1155" t="s">
        <v>15</v>
      </c>
      <c r="D1155" t="s">
        <v>1346</v>
      </c>
      <c r="E1155" t="s">
        <v>17</v>
      </c>
      <c r="F1155" t="s">
        <v>60</v>
      </c>
      <c r="G1155" t="s">
        <v>19</v>
      </c>
      <c r="H1155" t="s">
        <v>1347</v>
      </c>
      <c r="I1155" t="s">
        <v>1348</v>
      </c>
      <c r="J1155" t="s">
        <v>1351</v>
      </c>
      <c r="K1155" t="s">
        <v>973</v>
      </c>
      <c r="L1155" t="s">
        <v>974</v>
      </c>
      <c r="M1155" s="2">
        <v>1.0914884473394186</v>
      </c>
      <c r="N1155">
        <v>1</v>
      </c>
      <c r="O1155" t="s">
        <v>87</v>
      </c>
      <c r="P1155" t="s">
        <v>1653</v>
      </c>
      <c r="T1155">
        <v>1.0914889999999999</v>
      </c>
    </row>
    <row r="1156" spans="1:20">
      <c r="A1156">
        <v>175</v>
      </c>
      <c r="B1156" t="s">
        <v>1654</v>
      </c>
      <c r="C1156" t="s">
        <v>15</v>
      </c>
      <c r="D1156" t="s">
        <v>1346</v>
      </c>
      <c r="E1156" t="s">
        <v>17</v>
      </c>
      <c r="F1156" t="s">
        <v>60</v>
      </c>
      <c r="G1156" t="s">
        <v>19</v>
      </c>
      <c r="H1156" t="s">
        <v>1347</v>
      </c>
      <c r="I1156" t="s">
        <v>1348</v>
      </c>
      <c r="J1156" t="s">
        <v>1351</v>
      </c>
      <c r="K1156" t="s">
        <v>973</v>
      </c>
      <c r="L1156" t="s">
        <v>974</v>
      </c>
      <c r="M1156" s="2">
        <v>2.2645718532393015</v>
      </c>
      <c r="N1156">
        <v>1</v>
      </c>
      <c r="O1156" t="s">
        <v>87</v>
      </c>
      <c r="P1156" t="s">
        <v>1655</v>
      </c>
      <c r="T1156">
        <v>2.2645740000000001</v>
      </c>
    </row>
    <row r="1157" spans="1:20">
      <c r="A1157">
        <v>178</v>
      </c>
      <c r="B1157" t="s">
        <v>1656</v>
      </c>
      <c r="C1157" t="s">
        <v>15</v>
      </c>
      <c r="D1157" t="s">
        <v>1346</v>
      </c>
      <c r="E1157" t="s">
        <v>17</v>
      </c>
      <c r="F1157" t="s">
        <v>60</v>
      </c>
      <c r="G1157" t="s">
        <v>19</v>
      </c>
      <c r="H1157" t="s">
        <v>1347</v>
      </c>
      <c r="I1157" t="s">
        <v>1348</v>
      </c>
      <c r="J1157" t="s">
        <v>1351</v>
      </c>
      <c r="K1157" t="s">
        <v>973</v>
      </c>
      <c r="L1157" t="s">
        <v>974</v>
      </c>
      <c r="M1157" s="2">
        <v>1.8306448216642037</v>
      </c>
      <c r="N1157">
        <v>1</v>
      </c>
      <c r="O1157" t="s">
        <v>87</v>
      </c>
      <c r="P1157" t="s">
        <v>1657</v>
      </c>
      <c r="T1157">
        <v>1.830646</v>
      </c>
    </row>
    <row r="1158" spans="1:20">
      <c r="A1158">
        <v>179</v>
      </c>
      <c r="B1158" t="s">
        <v>1658</v>
      </c>
      <c r="C1158" t="s">
        <v>15</v>
      </c>
      <c r="D1158" t="s">
        <v>1346</v>
      </c>
      <c r="E1158" t="s">
        <v>17</v>
      </c>
      <c r="F1158" t="s">
        <v>60</v>
      </c>
      <c r="G1158" t="s">
        <v>19</v>
      </c>
      <c r="H1158" t="s">
        <v>1347</v>
      </c>
      <c r="I1158" t="s">
        <v>1348</v>
      </c>
      <c r="J1158" t="s">
        <v>1351</v>
      </c>
      <c r="K1158" t="s">
        <v>973</v>
      </c>
      <c r="L1158" t="s">
        <v>974</v>
      </c>
      <c r="M1158" s="2">
        <v>3.0685575327537893</v>
      </c>
      <c r="N1158">
        <v>1</v>
      </c>
      <c r="O1158" t="s">
        <v>87</v>
      </c>
      <c r="P1158" t="s">
        <v>1653</v>
      </c>
      <c r="T1158">
        <v>3.0685600000000002</v>
      </c>
    </row>
    <row r="1159" spans="1:20">
      <c r="A1159">
        <v>198</v>
      </c>
      <c r="B1159" t="s">
        <v>1667</v>
      </c>
      <c r="C1159" t="s">
        <v>15</v>
      </c>
      <c r="D1159" t="s">
        <v>1346</v>
      </c>
      <c r="E1159" t="s">
        <v>17</v>
      </c>
      <c r="F1159" t="s">
        <v>60</v>
      </c>
      <c r="G1159" t="s">
        <v>19</v>
      </c>
      <c r="H1159" t="s">
        <v>1347</v>
      </c>
      <c r="I1159" t="s">
        <v>1348</v>
      </c>
      <c r="J1159" t="s">
        <v>1351</v>
      </c>
      <c r="K1159" t="s">
        <v>976</v>
      </c>
      <c r="L1159" t="s">
        <v>182</v>
      </c>
      <c r="M1159" s="2">
        <v>0.90580026712068118</v>
      </c>
      <c r="N1159">
        <v>1</v>
      </c>
      <c r="O1159" t="s">
        <v>87</v>
      </c>
      <c r="P1159" t="s">
        <v>1668</v>
      </c>
      <c r="T1159">
        <v>0.90580099999999997</v>
      </c>
    </row>
    <row r="1160" spans="1:20">
      <c r="A1160">
        <v>140</v>
      </c>
      <c r="B1160" t="s">
        <v>1560</v>
      </c>
      <c r="C1160" t="s">
        <v>15</v>
      </c>
      <c r="D1160" t="s">
        <v>1346</v>
      </c>
      <c r="E1160" t="s">
        <v>17</v>
      </c>
      <c r="F1160" t="s">
        <v>60</v>
      </c>
      <c r="G1160" t="s">
        <v>19</v>
      </c>
      <c r="H1160" t="s">
        <v>1347</v>
      </c>
      <c r="I1160" t="s">
        <v>1348</v>
      </c>
      <c r="J1160" t="s">
        <v>1351</v>
      </c>
      <c r="K1160" t="s">
        <v>989</v>
      </c>
      <c r="L1160" t="s">
        <v>990</v>
      </c>
      <c r="M1160" s="2">
        <v>6.0748101693658789</v>
      </c>
      <c r="N1160">
        <v>1</v>
      </c>
      <c r="O1160" t="s">
        <v>87</v>
      </c>
      <c r="P1160" t="s">
        <v>1561</v>
      </c>
      <c r="T1160">
        <v>6.0748160000000002</v>
      </c>
    </row>
    <row r="1161" spans="1:20">
      <c r="A1161">
        <v>146</v>
      </c>
      <c r="B1161" t="s">
        <v>1562</v>
      </c>
      <c r="C1161" t="s">
        <v>15</v>
      </c>
      <c r="D1161" t="s">
        <v>1346</v>
      </c>
      <c r="E1161" t="s">
        <v>17</v>
      </c>
      <c r="F1161" t="s">
        <v>60</v>
      </c>
      <c r="G1161" t="s">
        <v>19</v>
      </c>
      <c r="H1161" t="s">
        <v>1347</v>
      </c>
      <c r="I1161" t="s">
        <v>1348</v>
      </c>
      <c r="J1161" t="s">
        <v>1351</v>
      </c>
      <c r="K1161" t="s">
        <v>989</v>
      </c>
      <c r="L1161" t="s">
        <v>990</v>
      </c>
      <c r="M1161" s="2">
        <v>1.0653208069960411</v>
      </c>
      <c r="N1161">
        <v>1</v>
      </c>
      <c r="O1161" t="s">
        <v>87</v>
      </c>
      <c r="P1161" t="s">
        <v>1561</v>
      </c>
      <c r="T1161">
        <v>1.0653220000000001</v>
      </c>
    </row>
    <row r="1162" spans="1:20">
      <c r="A1162">
        <v>148</v>
      </c>
      <c r="B1162" t="s">
        <v>1563</v>
      </c>
      <c r="C1162" t="s">
        <v>15</v>
      </c>
      <c r="D1162" t="s">
        <v>1346</v>
      </c>
      <c r="E1162" t="s">
        <v>17</v>
      </c>
      <c r="F1162" t="s">
        <v>60</v>
      </c>
      <c r="G1162" t="s">
        <v>19</v>
      </c>
      <c r="H1162" t="s">
        <v>1347</v>
      </c>
      <c r="I1162" t="s">
        <v>1348</v>
      </c>
      <c r="J1162" t="s">
        <v>1351</v>
      </c>
      <c r="K1162" t="s">
        <v>989</v>
      </c>
      <c r="L1162" t="s">
        <v>990</v>
      </c>
      <c r="M1162" s="2">
        <v>1.3842969813633286</v>
      </c>
      <c r="N1162">
        <v>1</v>
      </c>
      <c r="O1162" t="s">
        <v>87</v>
      </c>
      <c r="P1162" t="s">
        <v>1564</v>
      </c>
      <c r="T1162">
        <v>1.384298</v>
      </c>
    </row>
    <row r="1163" spans="1:20">
      <c r="A1163">
        <v>150</v>
      </c>
      <c r="B1163" t="s">
        <v>1565</v>
      </c>
      <c r="C1163" t="s">
        <v>15</v>
      </c>
      <c r="D1163" t="s">
        <v>1346</v>
      </c>
      <c r="E1163" t="s">
        <v>17</v>
      </c>
      <c r="F1163" t="s">
        <v>60</v>
      </c>
      <c r="G1163" t="s">
        <v>19</v>
      </c>
      <c r="H1163" t="s">
        <v>1347</v>
      </c>
      <c r="I1163" t="s">
        <v>1348</v>
      </c>
      <c r="J1163" t="s">
        <v>1351</v>
      </c>
      <c r="K1163" t="s">
        <v>989</v>
      </c>
      <c r="L1163" t="s">
        <v>990</v>
      </c>
      <c r="M1163" s="2">
        <v>1.3477709522938772</v>
      </c>
      <c r="N1163">
        <v>1</v>
      </c>
      <c r="O1163" t="s">
        <v>87</v>
      </c>
      <c r="P1163" t="s">
        <v>1561</v>
      </c>
      <c r="T1163">
        <v>1.347772</v>
      </c>
    </row>
    <row r="1164" spans="1:20">
      <c r="A1164">
        <v>180</v>
      </c>
      <c r="B1164" t="s">
        <v>1608</v>
      </c>
      <c r="C1164" t="s">
        <v>15</v>
      </c>
      <c r="D1164" t="s">
        <v>1346</v>
      </c>
      <c r="E1164" t="s">
        <v>17</v>
      </c>
      <c r="F1164" t="s">
        <v>60</v>
      </c>
      <c r="G1164" t="s">
        <v>19</v>
      </c>
      <c r="H1164" t="s">
        <v>1347</v>
      </c>
      <c r="I1164" t="s">
        <v>1348</v>
      </c>
      <c r="J1164" t="s">
        <v>1351</v>
      </c>
      <c r="K1164" t="s">
        <v>85</v>
      </c>
      <c r="L1164" t="s">
        <v>86</v>
      </c>
      <c r="M1164" s="2">
        <v>1.9508750211274914</v>
      </c>
      <c r="N1164">
        <v>1</v>
      </c>
      <c r="O1164" t="s">
        <v>87</v>
      </c>
      <c r="P1164" t="s">
        <v>1352</v>
      </c>
      <c r="T1164">
        <v>1.950877</v>
      </c>
    </row>
    <row r="1165" spans="1:20">
      <c r="A1165">
        <v>182</v>
      </c>
      <c r="B1165" t="s">
        <v>1609</v>
      </c>
      <c r="C1165" t="s">
        <v>15</v>
      </c>
      <c r="D1165" t="s">
        <v>1346</v>
      </c>
      <c r="E1165" t="s">
        <v>17</v>
      </c>
      <c r="F1165" t="s">
        <v>60</v>
      </c>
      <c r="G1165" t="s">
        <v>19</v>
      </c>
      <c r="H1165" t="s">
        <v>1347</v>
      </c>
      <c r="I1165" t="s">
        <v>1348</v>
      </c>
      <c r="J1165" t="s">
        <v>1351</v>
      </c>
      <c r="K1165" t="s">
        <v>85</v>
      </c>
      <c r="L1165" t="s">
        <v>86</v>
      </c>
      <c r="M1165" s="2">
        <v>0.85337734688128575</v>
      </c>
      <c r="N1165">
        <v>1</v>
      </c>
      <c r="O1165" t="s">
        <v>87</v>
      </c>
      <c r="P1165" t="s">
        <v>1352</v>
      </c>
      <c r="T1165">
        <v>0.85337799999999997</v>
      </c>
    </row>
    <row r="1166" spans="1:20">
      <c r="A1166">
        <v>185</v>
      </c>
      <c r="B1166" t="s">
        <v>1610</v>
      </c>
      <c r="C1166" t="s">
        <v>15</v>
      </c>
      <c r="D1166" t="s">
        <v>1346</v>
      </c>
      <c r="E1166" t="s">
        <v>17</v>
      </c>
      <c r="F1166" t="s">
        <v>60</v>
      </c>
      <c r="G1166" t="s">
        <v>19</v>
      </c>
      <c r="H1166" t="s">
        <v>1347</v>
      </c>
      <c r="I1166" t="s">
        <v>1348</v>
      </c>
      <c r="J1166" t="s">
        <v>1351</v>
      </c>
      <c r="K1166" t="s">
        <v>85</v>
      </c>
      <c r="L1166" t="s">
        <v>86</v>
      </c>
      <c r="M1166" s="2">
        <v>0.16299979589113534</v>
      </c>
      <c r="N1166">
        <v>1</v>
      </c>
      <c r="O1166" t="s">
        <v>87</v>
      </c>
      <c r="P1166" t="s">
        <v>1352</v>
      </c>
      <c r="T1166">
        <v>0.16300000000000001</v>
      </c>
    </row>
    <row r="1167" spans="1:20">
      <c r="A1167">
        <v>186</v>
      </c>
      <c r="B1167" t="s">
        <v>1611</v>
      </c>
      <c r="C1167" t="s">
        <v>15</v>
      </c>
      <c r="D1167" t="s">
        <v>1346</v>
      </c>
      <c r="E1167" t="s">
        <v>17</v>
      </c>
      <c r="F1167" t="s">
        <v>60</v>
      </c>
      <c r="G1167" t="s">
        <v>19</v>
      </c>
      <c r="H1167" t="s">
        <v>1347</v>
      </c>
      <c r="I1167" t="s">
        <v>1348</v>
      </c>
      <c r="J1167" t="s">
        <v>1351</v>
      </c>
      <c r="K1167" t="s">
        <v>85</v>
      </c>
      <c r="L1167" t="s">
        <v>86</v>
      </c>
      <c r="M1167" s="2">
        <v>1.3754902240255409</v>
      </c>
      <c r="N1167">
        <v>1</v>
      </c>
      <c r="O1167" t="s">
        <v>87</v>
      </c>
      <c r="P1167" t="s">
        <v>1352</v>
      </c>
      <c r="T1167">
        <v>1.375491</v>
      </c>
    </row>
    <row r="1168" spans="1:20">
      <c r="A1168">
        <v>206</v>
      </c>
      <c r="B1168" t="s">
        <v>1612</v>
      </c>
      <c r="C1168" t="s">
        <v>15</v>
      </c>
      <c r="D1168" t="s">
        <v>1346</v>
      </c>
      <c r="E1168" t="s">
        <v>17</v>
      </c>
      <c r="F1168" t="s">
        <v>60</v>
      </c>
      <c r="G1168" t="s">
        <v>19</v>
      </c>
      <c r="H1168" t="s">
        <v>1347</v>
      </c>
      <c r="I1168" t="s">
        <v>1348</v>
      </c>
      <c r="J1168" t="s">
        <v>1351</v>
      </c>
      <c r="K1168" t="s">
        <v>85</v>
      </c>
      <c r="L1168" t="s">
        <v>86</v>
      </c>
      <c r="M1168" s="2">
        <v>12.922891508972388</v>
      </c>
      <c r="N1168">
        <v>1</v>
      </c>
      <c r="O1168" t="s">
        <v>87</v>
      </c>
      <c r="P1168" t="s">
        <v>1613</v>
      </c>
      <c r="T1168">
        <v>12.922903</v>
      </c>
    </row>
    <row r="1169" spans="1:20">
      <c r="A1169">
        <v>207</v>
      </c>
      <c r="B1169" t="s">
        <v>1614</v>
      </c>
      <c r="C1169" t="s">
        <v>15</v>
      </c>
      <c r="D1169" t="s">
        <v>1346</v>
      </c>
      <c r="E1169" t="s">
        <v>17</v>
      </c>
      <c r="F1169" t="s">
        <v>60</v>
      </c>
      <c r="G1169" t="s">
        <v>19</v>
      </c>
      <c r="H1169" t="s">
        <v>1347</v>
      </c>
      <c r="I1169" t="s">
        <v>1348</v>
      </c>
      <c r="J1169" t="s">
        <v>1351</v>
      </c>
      <c r="K1169" t="s">
        <v>85</v>
      </c>
      <c r="L1169" t="s">
        <v>86</v>
      </c>
      <c r="M1169" s="2">
        <v>1.2436975131336394</v>
      </c>
      <c r="N1169">
        <v>1</v>
      </c>
      <c r="O1169" t="s">
        <v>87</v>
      </c>
      <c r="P1169" t="s">
        <v>1613</v>
      </c>
      <c r="T1169">
        <v>1.2436990000000001</v>
      </c>
    </row>
    <row r="1170" spans="1:20">
      <c r="A1170">
        <v>208</v>
      </c>
      <c r="B1170" t="s">
        <v>1615</v>
      </c>
      <c r="C1170" t="s">
        <v>15</v>
      </c>
      <c r="D1170" t="s">
        <v>1346</v>
      </c>
      <c r="E1170" t="s">
        <v>17</v>
      </c>
      <c r="F1170" t="s">
        <v>60</v>
      </c>
      <c r="G1170" t="s">
        <v>19</v>
      </c>
      <c r="H1170" t="s">
        <v>1347</v>
      </c>
      <c r="I1170" t="s">
        <v>1348</v>
      </c>
      <c r="J1170" t="s">
        <v>1351</v>
      </c>
      <c r="K1170" t="s">
        <v>85</v>
      </c>
      <c r="L1170" t="s">
        <v>86</v>
      </c>
      <c r="M1170" s="2">
        <v>16.807950322472237</v>
      </c>
      <c r="N1170">
        <v>1</v>
      </c>
      <c r="O1170" t="s">
        <v>87</v>
      </c>
      <c r="P1170" t="s">
        <v>1613</v>
      </c>
      <c r="T1170">
        <v>16.807964999999999</v>
      </c>
    </row>
    <row r="1171" spans="1:20">
      <c r="A1171">
        <v>211</v>
      </c>
      <c r="B1171" t="s">
        <v>1616</v>
      </c>
      <c r="C1171" t="s">
        <v>15</v>
      </c>
      <c r="D1171" t="s">
        <v>1346</v>
      </c>
      <c r="E1171" t="s">
        <v>17</v>
      </c>
      <c r="F1171" t="s">
        <v>60</v>
      </c>
      <c r="G1171" t="s">
        <v>19</v>
      </c>
      <c r="H1171" t="s">
        <v>1347</v>
      </c>
      <c r="I1171" t="s">
        <v>1348</v>
      </c>
      <c r="J1171" t="s">
        <v>1351</v>
      </c>
      <c r="K1171" t="s">
        <v>85</v>
      </c>
      <c r="L1171" t="s">
        <v>86</v>
      </c>
      <c r="M1171" s="2">
        <v>9.9000006189984333</v>
      </c>
      <c r="N1171">
        <v>1</v>
      </c>
      <c r="O1171" t="s">
        <v>87</v>
      </c>
      <c r="P1171" t="s">
        <v>1613</v>
      </c>
      <c r="T1171">
        <v>9.9000090000000007</v>
      </c>
    </row>
    <row r="1172" spans="1:20">
      <c r="A1172">
        <v>247</v>
      </c>
      <c r="B1172" t="s">
        <v>1624</v>
      </c>
      <c r="C1172" t="s">
        <v>15</v>
      </c>
      <c r="D1172" t="s">
        <v>1346</v>
      </c>
      <c r="E1172" t="s">
        <v>17</v>
      </c>
      <c r="F1172" t="s">
        <v>60</v>
      </c>
      <c r="G1172" t="s">
        <v>19</v>
      </c>
      <c r="H1172" t="s">
        <v>1347</v>
      </c>
      <c r="I1172" t="s">
        <v>1348</v>
      </c>
      <c r="J1172" t="s">
        <v>1351</v>
      </c>
      <c r="K1172" t="s">
        <v>85</v>
      </c>
      <c r="L1172" t="s">
        <v>86</v>
      </c>
      <c r="M1172" s="2">
        <v>8.2112478215208835</v>
      </c>
      <c r="N1172">
        <v>1</v>
      </c>
      <c r="O1172" t="s">
        <v>87</v>
      </c>
      <c r="P1172" t="s">
        <v>1506</v>
      </c>
      <c r="T1172">
        <v>8.2112549999999995</v>
      </c>
    </row>
    <row r="1173" spans="1:20">
      <c r="A1173">
        <v>329</v>
      </c>
      <c r="B1173" t="s">
        <v>1357</v>
      </c>
      <c r="C1173" t="s">
        <v>15</v>
      </c>
      <c r="D1173" t="s">
        <v>1346</v>
      </c>
      <c r="E1173" t="s">
        <v>17</v>
      </c>
      <c r="F1173" t="s">
        <v>60</v>
      </c>
      <c r="G1173" t="s">
        <v>19</v>
      </c>
      <c r="H1173" t="s">
        <v>1347</v>
      </c>
      <c r="I1173" t="s">
        <v>1348</v>
      </c>
      <c r="J1173" t="s">
        <v>1351</v>
      </c>
      <c r="K1173" t="s">
        <v>85</v>
      </c>
      <c r="L1173" t="s">
        <v>86</v>
      </c>
      <c r="M1173" s="2">
        <v>1.7629180441132137</v>
      </c>
      <c r="N1173">
        <v>1</v>
      </c>
      <c r="O1173" t="s">
        <v>87</v>
      </c>
      <c r="P1173" t="s">
        <v>1629</v>
      </c>
      <c r="T1173">
        <v>1.76292</v>
      </c>
    </row>
    <row r="1174" spans="1:20">
      <c r="A1174">
        <v>194</v>
      </c>
      <c r="B1174" t="s">
        <v>1661</v>
      </c>
      <c r="C1174" t="s">
        <v>15</v>
      </c>
      <c r="D1174" t="s">
        <v>1346</v>
      </c>
      <c r="E1174" t="s">
        <v>17</v>
      </c>
      <c r="F1174" t="s">
        <v>60</v>
      </c>
      <c r="G1174" t="s">
        <v>19</v>
      </c>
      <c r="H1174" t="s">
        <v>1347</v>
      </c>
      <c r="I1174" t="s">
        <v>1348</v>
      </c>
      <c r="J1174" t="s">
        <v>1351</v>
      </c>
      <c r="K1174" t="s">
        <v>85</v>
      </c>
      <c r="L1174" t="s">
        <v>86</v>
      </c>
      <c r="M1174" s="2">
        <v>0.27060085350123303</v>
      </c>
      <c r="N1174">
        <v>1</v>
      </c>
      <c r="O1174" t="s">
        <v>87</v>
      </c>
      <c r="P1174" t="s">
        <v>1662</v>
      </c>
      <c r="T1174">
        <v>0.27060099999999998</v>
      </c>
    </row>
    <row r="1175" spans="1:20">
      <c r="A1175">
        <v>196</v>
      </c>
      <c r="B1175" t="s">
        <v>1665</v>
      </c>
      <c r="C1175" t="s">
        <v>15</v>
      </c>
      <c r="D1175" t="s">
        <v>1346</v>
      </c>
      <c r="E1175" t="s">
        <v>17</v>
      </c>
      <c r="F1175" t="s">
        <v>60</v>
      </c>
      <c r="G1175" t="s">
        <v>19</v>
      </c>
      <c r="H1175" t="s">
        <v>1347</v>
      </c>
      <c r="I1175" t="s">
        <v>1348</v>
      </c>
      <c r="J1175" t="s">
        <v>1351</v>
      </c>
      <c r="K1175" t="s">
        <v>85</v>
      </c>
      <c r="L1175" t="s">
        <v>86</v>
      </c>
      <c r="M1175" s="2">
        <v>13.011028616260507</v>
      </c>
      <c r="N1175">
        <v>1</v>
      </c>
      <c r="O1175" t="s">
        <v>87</v>
      </c>
      <c r="P1175" t="s">
        <v>1653</v>
      </c>
      <c r="T1175">
        <v>13.011039999999999</v>
      </c>
    </row>
    <row r="1176" spans="1:20">
      <c r="A1176">
        <v>197</v>
      </c>
      <c r="B1176" t="s">
        <v>1666</v>
      </c>
      <c r="C1176" t="s">
        <v>15</v>
      </c>
      <c r="D1176" t="s">
        <v>1346</v>
      </c>
      <c r="E1176" t="s">
        <v>17</v>
      </c>
      <c r="F1176" t="s">
        <v>60</v>
      </c>
      <c r="G1176" t="s">
        <v>19</v>
      </c>
      <c r="H1176" t="s">
        <v>1347</v>
      </c>
      <c r="I1176" t="s">
        <v>1348</v>
      </c>
      <c r="J1176" t="s">
        <v>1351</v>
      </c>
      <c r="K1176" t="s">
        <v>85</v>
      </c>
      <c r="L1176" t="s">
        <v>86</v>
      </c>
      <c r="M1176" s="2">
        <v>3.4102854924558796</v>
      </c>
      <c r="N1176">
        <v>1</v>
      </c>
      <c r="O1176" t="s">
        <v>87</v>
      </c>
      <c r="P1176" t="s">
        <v>1653</v>
      </c>
      <c r="T1176">
        <v>3.4102890000000001</v>
      </c>
    </row>
    <row r="1177" spans="1:20">
      <c r="A1177">
        <v>199</v>
      </c>
      <c r="B1177" t="s">
        <v>1669</v>
      </c>
      <c r="C1177" t="s">
        <v>15</v>
      </c>
      <c r="D1177" t="s">
        <v>1346</v>
      </c>
      <c r="E1177" t="s">
        <v>17</v>
      </c>
      <c r="F1177" t="s">
        <v>60</v>
      </c>
      <c r="G1177" t="s">
        <v>19</v>
      </c>
      <c r="H1177" t="s">
        <v>1347</v>
      </c>
      <c r="I1177" t="s">
        <v>1348</v>
      </c>
      <c r="J1177" t="s">
        <v>1351</v>
      </c>
      <c r="K1177" t="s">
        <v>85</v>
      </c>
      <c r="L1177" t="s">
        <v>86</v>
      </c>
      <c r="M1177" s="2">
        <v>0.4360672318785429</v>
      </c>
      <c r="N1177">
        <v>1</v>
      </c>
      <c r="O1177" t="s">
        <v>87</v>
      </c>
      <c r="P1177" t="s">
        <v>1670</v>
      </c>
      <c r="T1177">
        <v>0.43606800000000001</v>
      </c>
    </row>
    <row r="1178" spans="1:20">
      <c r="A1178">
        <v>200</v>
      </c>
      <c r="B1178" t="s">
        <v>1671</v>
      </c>
      <c r="C1178" t="s">
        <v>15</v>
      </c>
      <c r="D1178" t="s">
        <v>1346</v>
      </c>
      <c r="E1178" t="s">
        <v>17</v>
      </c>
      <c r="F1178" t="s">
        <v>60</v>
      </c>
      <c r="G1178" t="s">
        <v>19</v>
      </c>
      <c r="H1178" t="s">
        <v>1347</v>
      </c>
      <c r="I1178" t="s">
        <v>1348</v>
      </c>
      <c r="J1178" t="s">
        <v>1351</v>
      </c>
      <c r="K1178" t="s">
        <v>85</v>
      </c>
      <c r="L1178" t="s">
        <v>86</v>
      </c>
      <c r="M1178" s="2">
        <v>27.706596328264382</v>
      </c>
      <c r="N1178">
        <v>1</v>
      </c>
      <c r="O1178" t="s">
        <v>87</v>
      </c>
      <c r="P1178" t="s">
        <v>1653</v>
      </c>
      <c r="T1178">
        <v>27.706620999999998</v>
      </c>
    </row>
    <row r="1179" spans="1:20">
      <c r="A1179">
        <v>202</v>
      </c>
      <c r="B1179" t="s">
        <v>1674</v>
      </c>
      <c r="C1179" t="s">
        <v>15</v>
      </c>
      <c r="D1179" t="s">
        <v>1346</v>
      </c>
      <c r="E1179" t="s">
        <v>17</v>
      </c>
      <c r="F1179" t="s">
        <v>60</v>
      </c>
      <c r="G1179" t="s">
        <v>19</v>
      </c>
      <c r="H1179" t="s">
        <v>1347</v>
      </c>
      <c r="I1179" t="s">
        <v>1348</v>
      </c>
      <c r="J1179" t="s">
        <v>1351</v>
      </c>
      <c r="K1179" t="s">
        <v>85</v>
      </c>
      <c r="L1179" t="s">
        <v>86</v>
      </c>
      <c r="M1179" s="2">
        <v>1.4010281734480561</v>
      </c>
      <c r="N1179">
        <v>1</v>
      </c>
      <c r="O1179" t="s">
        <v>87</v>
      </c>
      <c r="P1179" t="s">
        <v>1653</v>
      </c>
      <c r="T1179">
        <v>1.4010290000000001</v>
      </c>
    </row>
    <row r="1180" spans="1:20">
      <c r="A1180">
        <v>204</v>
      </c>
      <c r="B1180" t="s">
        <v>1675</v>
      </c>
      <c r="C1180" t="s">
        <v>15</v>
      </c>
      <c r="D1180" t="s">
        <v>1346</v>
      </c>
      <c r="E1180" t="s">
        <v>17</v>
      </c>
      <c r="F1180" t="s">
        <v>60</v>
      </c>
      <c r="G1180" t="s">
        <v>19</v>
      </c>
      <c r="H1180" t="s">
        <v>1347</v>
      </c>
      <c r="I1180" t="s">
        <v>1348</v>
      </c>
      <c r="J1180" t="s">
        <v>1351</v>
      </c>
      <c r="K1180" t="s">
        <v>85</v>
      </c>
      <c r="L1180" t="s">
        <v>86</v>
      </c>
      <c r="M1180" s="2">
        <v>10.812621157144058</v>
      </c>
      <c r="N1180">
        <v>1</v>
      </c>
      <c r="O1180" t="s">
        <v>87</v>
      </c>
      <c r="P1180" t="s">
        <v>1653</v>
      </c>
      <c r="T1180">
        <v>10.812631</v>
      </c>
    </row>
    <row r="1181" spans="1:20">
      <c r="A1181">
        <v>249</v>
      </c>
      <c r="B1181" t="s">
        <v>1676</v>
      </c>
      <c r="C1181" t="s">
        <v>15</v>
      </c>
      <c r="D1181" t="s">
        <v>1346</v>
      </c>
      <c r="E1181" t="s">
        <v>17</v>
      </c>
      <c r="F1181" t="s">
        <v>60</v>
      </c>
      <c r="G1181" t="s">
        <v>19</v>
      </c>
      <c r="H1181" t="s">
        <v>1347</v>
      </c>
      <c r="I1181" t="s">
        <v>1348</v>
      </c>
      <c r="J1181" t="s">
        <v>1351</v>
      </c>
      <c r="K1181" t="s">
        <v>85</v>
      </c>
      <c r="L1181" t="s">
        <v>86</v>
      </c>
      <c r="M1181" s="2">
        <v>41.980564117859274</v>
      </c>
      <c r="N1181">
        <v>1</v>
      </c>
      <c r="O1181" t="s">
        <v>87</v>
      </c>
      <c r="P1181" t="s">
        <v>1677</v>
      </c>
      <c r="T1181">
        <v>41.980601</v>
      </c>
    </row>
    <row r="1182" spans="1:20">
      <c r="A1182">
        <v>250</v>
      </c>
      <c r="B1182" t="s">
        <v>1678</v>
      </c>
      <c r="C1182" t="s">
        <v>15</v>
      </c>
      <c r="D1182" t="s">
        <v>1346</v>
      </c>
      <c r="E1182" t="s">
        <v>17</v>
      </c>
      <c r="F1182" t="s">
        <v>60</v>
      </c>
      <c r="G1182" t="s">
        <v>19</v>
      </c>
      <c r="H1182" t="s">
        <v>1347</v>
      </c>
      <c r="I1182" t="s">
        <v>1348</v>
      </c>
      <c r="J1182" t="s">
        <v>1351</v>
      </c>
      <c r="K1182" t="s">
        <v>85</v>
      </c>
      <c r="L1182" t="s">
        <v>86</v>
      </c>
      <c r="M1182" s="2">
        <v>1.5337742242133408</v>
      </c>
      <c r="N1182">
        <v>1</v>
      </c>
      <c r="O1182" t="s">
        <v>87</v>
      </c>
      <c r="P1182" t="s">
        <v>1653</v>
      </c>
      <c r="T1182">
        <v>1.533776</v>
      </c>
    </row>
    <row r="1183" spans="1:20">
      <c r="A1183">
        <v>251</v>
      </c>
      <c r="B1183" t="s">
        <v>1679</v>
      </c>
      <c r="C1183" t="s">
        <v>15</v>
      </c>
      <c r="D1183" t="s">
        <v>1346</v>
      </c>
      <c r="E1183" t="s">
        <v>17</v>
      </c>
      <c r="F1183" t="s">
        <v>60</v>
      </c>
      <c r="G1183" t="s">
        <v>19</v>
      </c>
      <c r="H1183" t="s">
        <v>1347</v>
      </c>
      <c r="I1183" t="s">
        <v>1348</v>
      </c>
      <c r="J1183" t="s">
        <v>1351</v>
      </c>
      <c r="K1183" t="s">
        <v>85</v>
      </c>
      <c r="L1183" t="s">
        <v>86</v>
      </c>
      <c r="M1183" s="2">
        <v>1.1512123747794585</v>
      </c>
      <c r="N1183">
        <v>1</v>
      </c>
      <c r="O1183" t="s">
        <v>87</v>
      </c>
      <c r="P1183" t="s">
        <v>1653</v>
      </c>
      <c r="T1183">
        <v>1.151213</v>
      </c>
    </row>
    <row r="1184" spans="1:20">
      <c r="A1184">
        <v>253</v>
      </c>
      <c r="B1184" t="s">
        <v>1680</v>
      </c>
      <c r="C1184" t="s">
        <v>15</v>
      </c>
      <c r="D1184" t="s">
        <v>1346</v>
      </c>
      <c r="E1184" t="s">
        <v>17</v>
      </c>
      <c r="F1184" t="s">
        <v>60</v>
      </c>
      <c r="G1184" t="s">
        <v>19</v>
      </c>
      <c r="H1184" t="s">
        <v>1347</v>
      </c>
      <c r="I1184" t="s">
        <v>1348</v>
      </c>
      <c r="J1184" t="s">
        <v>1351</v>
      </c>
      <c r="K1184" t="s">
        <v>85</v>
      </c>
      <c r="L1184" t="s">
        <v>86</v>
      </c>
      <c r="M1184" s="2">
        <v>15.86401386334096</v>
      </c>
      <c r="N1184">
        <v>1</v>
      </c>
      <c r="O1184" t="s">
        <v>87</v>
      </c>
      <c r="P1184" t="s">
        <v>1653</v>
      </c>
      <c r="T1184">
        <v>15.864027999999999</v>
      </c>
    </row>
    <row r="1185" spans="1:20">
      <c r="A1185">
        <v>330</v>
      </c>
      <c r="B1185" t="s">
        <v>1357</v>
      </c>
      <c r="C1185" t="s">
        <v>15</v>
      </c>
      <c r="D1185" t="s">
        <v>1346</v>
      </c>
      <c r="E1185" t="s">
        <v>17</v>
      </c>
      <c r="F1185" t="s">
        <v>60</v>
      </c>
      <c r="G1185" t="s">
        <v>19</v>
      </c>
      <c r="H1185" t="s">
        <v>1347</v>
      </c>
      <c r="I1185" t="s">
        <v>1348</v>
      </c>
      <c r="J1185" t="s">
        <v>1351</v>
      </c>
      <c r="K1185" t="s">
        <v>85</v>
      </c>
      <c r="L1185" t="s">
        <v>86</v>
      </c>
      <c r="M1185" s="2">
        <v>0.55676350479136905</v>
      </c>
      <c r="N1185">
        <v>1</v>
      </c>
      <c r="O1185" t="s">
        <v>87</v>
      </c>
      <c r="P1185" t="s">
        <v>1653</v>
      </c>
      <c r="T1185">
        <v>0.55676400000000004</v>
      </c>
    </row>
    <row r="1186" spans="1:20">
      <c r="A1186">
        <v>331</v>
      </c>
      <c r="B1186" t="s">
        <v>1357</v>
      </c>
      <c r="C1186" t="s">
        <v>15</v>
      </c>
      <c r="D1186" t="s">
        <v>1346</v>
      </c>
      <c r="E1186" t="s">
        <v>17</v>
      </c>
      <c r="F1186" t="s">
        <v>60</v>
      </c>
      <c r="G1186" t="s">
        <v>19</v>
      </c>
      <c r="H1186" t="s">
        <v>1347</v>
      </c>
      <c r="I1186" t="s">
        <v>1348</v>
      </c>
      <c r="J1186" t="s">
        <v>1351</v>
      </c>
      <c r="K1186" t="s">
        <v>85</v>
      </c>
      <c r="L1186" t="s">
        <v>86</v>
      </c>
      <c r="M1186" s="2">
        <v>0.35623195514547079</v>
      </c>
      <c r="N1186">
        <v>1</v>
      </c>
      <c r="O1186" t="s">
        <v>87</v>
      </c>
      <c r="P1186" t="s">
        <v>1653</v>
      </c>
      <c r="T1186">
        <v>0.35623199999999999</v>
      </c>
    </row>
    <row r="1187" spans="1:20">
      <c r="A1187">
        <v>332</v>
      </c>
      <c r="B1187" t="s">
        <v>1357</v>
      </c>
      <c r="C1187" t="s">
        <v>15</v>
      </c>
      <c r="D1187" t="s">
        <v>1346</v>
      </c>
      <c r="E1187" t="s">
        <v>17</v>
      </c>
      <c r="F1187" t="s">
        <v>60</v>
      </c>
      <c r="G1187" t="s">
        <v>19</v>
      </c>
      <c r="H1187" t="s">
        <v>1347</v>
      </c>
      <c r="I1187" t="s">
        <v>1348</v>
      </c>
      <c r="J1187" t="s">
        <v>1351</v>
      </c>
      <c r="K1187" t="s">
        <v>85</v>
      </c>
      <c r="L1187" t="s">
        <v>86</v>
      </c>
      <c r="M1187" s="2">
        <v>0.34640694068981875</v>
      </c>
      <c r="N1187">
        <v>1</v>
      </c>
      <c r="O1187" t="s">
        <v>87</v>
      </c>
      <c r="P1187" t="s">
        <v>1670</v>
      </c>
      <c r="T1187">
        <v>0.34640700000000002</v>
      </c>
    </row>
    <row r="1188" spans="1:20">
      <c r="A1188">
        <v>164</v>
      </c>
      <c r="B1188" t="s">
        <v>1631</v>
      </c>
      <c r="C1188" t="s">
        <v>15</v>
      </c>
      <c r="D1188" t="s">
        <v>1346</v>
      </c>
      <c r="E1188" t="s">
        <v>17</v>
      </c>
      <c r="F1188" t="s">
        <v>60</v>
      </c>
      <c r="G1188" t="s">
        <v>19</v>
      </c>
      <c r="H1188" t="s">
        <v>1347</v>
      </c>
      <c r="I1188" t="s">
        <v>1348</v>
      </c>
      <c r="J1188" t="s">
        <v>1351</v>
      </c>
      <c r="K1188" t="s">
        <v>128</v>
      </c>
      <c r="L1188" t="s">
        <v>129</v>
      </c>
      <c r="M1188" s="2">
        <v>3.7811136535486775E-2</v>
      </c>
      <c r="N1188">
        <v>1</v>
      </c>
      <c r="O1188" t="s">
        <v>87</v>
      </c>
      <c r="P1188" t="s">
        <v>1352</v>
      </c>
      <c r="T1188">
        <v>3.7810999999999997E-2</v>
      </c>
    </row>
    <row r="1189" spans="1:20">
      <c r="A1189">
        <v>160</v>
      </c>
      <c r="B1189" t="s">
        <v>1755</v>
      </c>
      <c r="C1189" t="s">
        <v>15</v>
      </c>
      <c r="D1189" t="s">
        <v>1346</v>
      </c>
      <c r="E1189" t="s">
        <v>17</v>
      </c>
      <c r="F1189" t="s">
        <v>60</v>
      </c>
      <c r="G1189" t="s">
        <v>19</v>
      </c>
      <c r="H1189" t="s">
        <v>1347</v>
      </c>
      <c r="I1189" t="s">
        <v>1348</v>
      </c>
      <c r="J1189" t="s">
        <v>1351</v>
      </c>
      <c r="K1189" t="s">
        <v>1277</v>
      </c>
      <c r="L1189" t="s">
        <v>1278</v>
      </c>
      <c r="M1189" s="2">
        <v>12.567848996258826</v>
      </c>
      <c r="N1189">
        <v>1</v>
      </c>
      <c r="O1189" t="s">
        <v>87</v>
      </c>
      <c r="P1189" t="s">
        <v>1352</v>
      </c>
      <c r="T1189">
        <v>12.56786</v>
      </c>
    </row>
    <row r="1190" spans="1:20">
      <c r="A1190">
        <v>166</v>
      </c>
      <c r="B1190" t="s">
        <v>1756</v>
      </c>
      <c r="C1190" t="s">
        <v>15</v>
      </c>
      <c r="D1190" t="s">
        <v>1346</v>
      </c>
      <c r="E1190" t="s">
        <v>17</v>
      </c>
      <c r="F1190" t="s">
        <v>60</v>
      </c>
      <c r="G1190" t="s">
        <v>19</v>
      </c>
      <c r="H1190" t="s">
        <v>1347</v>
      </c>
      <c r="I1190" t="s">
        <v>1348</v>
      </c>
      <c r="J1190" t="s">
        <v>1351</v>
      </c>
      <c r="K1190" t="s">
        <v>1277</v>
      </c>
      <c r="L1190" t="s">
        <v>1278</v>
      </c>
      <c r="M1190" s="2">
        <v>2.4350072747759994</v>
      </c>
      <c r="N1190">
        <v>1</v>
      </c>
      <c r="O1190" t="s">
        <v>87</v>
      </c>
      <c r="P1190" t="s">
        <v>1352</v>
      </c>
      <c r="T1190">
        <v>2.435009</v>
      </c>
    </row>
    <row r="1191" spans="1:20">
      <c r="A1191">
        <v>163</v>
      </c>
      <c r="B1191" t="s">
        <v>1765</v>
      </c>
      <c r="C1191" t="s">
        <v>15</v>
      </c>
      <c r="D1191" t="s">
        <v>1346</v>
      </c>
      <c r="E1191" t="s">
        <v>17</v>
      </c>
      <c r="F1191" t="s">
        <v>60</v>
      </c>
      <c r="G1191" t="s">
        <v>19</v>
      </c>
      <c r="H1191" t="s">
        <v>1347</v>
      </c>
      <c r="I1191" t="s">
        <v>1348</v>
      </c>
      <c r="J1191" t="s">
        <v>1351</v>
      </c>
      <c r="K1191" t="s">
        <v>1311</v>
      </c>
      <c r="L1191" t="s">
        <v>1328</v>
      </c>
      <c r="M1191" s="2">
        <v>0.1293172672145812</v>
      </c>
      <c r="N1191">
        <v>1</v>
      </c>
      <c r="O1191" t="s">
        <v>87</v>
      </c>
      <c r="P1191" t="s">
        <v>1352</v>
      </c>
      <c r="T1191">
        <v>0.12931699999999999</v>
      </c>
    </row>
    <row r="1192" spans="1:20">
      <c r="A1192">
        <v>300</v>
      </c>
      <c r="B1192" t="s">
        <v>1767</v>
      </c>
      <c r="C1192" t="s">
        <v>15</v>
      </c>
      <c r="D1192" t="s">
        <v>1346</v>
      </c>
      <c r="E1192" t="s">
        <v>17</v>
      </c>
      <c r="F1192" t="s">
        <v>60</v>
      </c>
      <c r="G1192" t="s">
        <v>19</v>
      </c>
      <c r="H1192" t="s">
        <v>1347</v>
      </c>
      <c r="I1192" t="s">
        <v>1348</v>
      </c>
      <c r="J1192" t="s">
        <v>1351</v>
      </c>
      <c r="K1192" t="s">
        <v>1311</v>
      </c>
      <c r="L1192" t="s">
        <v>1328</v>
      </c>
      <c r="M1192" s="2">
        <v>0.23175838724344305</v>
      </c>
      <c r="N1192">
        <v>2</v>
      </c>
      <c r="O1192" t="s">
        <v>126</v>
      </c>
      <c r="P1192" t="s">
        <v>1768</v>
      </c>
      <c r="Q1192" s="2">
        <f>SUM(M1151:M1192)</f>
        <v>231.94069172543652</v>
      </c>
      <c r="T1192">
        <v>0.23175899999999999</v>
      </c>
    </row>
    <row r="1193" spans="1:20">
      <c r="A1193">
        <v>155</v>
      </c>
      <c r="B1193" t="s">
        <v>1449</v>
      </c>
      <c r="C1193" t="s">
        <v>15</v>
      </c>
      <c r="D1193" t="s">
        <v>1346</v>
      </c>
      <c r="E1193" t="s">
        <v>17</v>
      </c>
      <c r="F1193" t="s">
        <v>60</v>
      </c>
      <c r="G1193" t="s">
        <v>19</v>
      </c>
      <c r="H1193" t="s">
        <v>1347</v>
      </c>
      <c r="I1193" t="s">
        <v>1348</v>
      </c>
      <c r="J1193" t="s">
        <v>1351</v>
      </c>
      <c r="K1193" t="s">
        <v>23</v>
      </c>
      <c r="L1193" t="s">
        <v>24</v>
      </c>
      <c r="M1193" s="2">
        <v>2.1075880618553642</v>
      </c>
      <c r="N1193">
        <v>4</v>
      </c>
      <c r="O1193" t="s">
        <v>25</v>
      </c>
      <c r="P1193" t="s">
        <v>1450</v>
      </c>
      <c r="T1193">
        <v>2.1075900000000001</v>
      </c>
    </row>
    <row r="1194" spans="1:20">
      <c r="A1194">
        <v>157</v>
      </c>
      <c r="B1194" t="s">
        <v>1452</v>
      </c>
      <c r="C1194" t="s">
        <v>15</v>
      </c>
      <c r="D1194" t="s">
        <v>1346</v>
      </c>
      <c r="E1194" t="s">
        <v>17</v>
      </c>
      <c r="F1194" t="s">
        <v>60</v>
      </c>
      <c r="G1194" t="s">
        <v>19</v>
      </c>
      <c r="H1194" t="s">
        <v>1347</v>
      </c>
      <c r="I1194" t="s">
        <v>1348</v>
      </c>
      <c r="J1194" t="s">
        <v>1351</v>
      </c>
      <c r="K1194" t="s">
        <v>23</v>
      </c>
      <c r="L1194" t="s">
        <v>24</v>
      </c>
      <c r="M1194" s="2">
        <v>1.3251904659414955</v>
      </c>
      <c r="N1194">
        <v>4</v>
      </c>
      <c r="O1194" t="s">
        <v>25</v>
      </c>
      <c r="P1194" t="s">
        <v>1352</v>
      </c>
      <c r="T1194">
        <v>1.3251919999999999</v>
      </c>
    </row>
    <row r="1195" spans="1:20">
      <c r="A1195">
        <v>159</v>
      </c>
      <c r="B1195" t="s">
        <v>1455</v>
      </c>
      <c r="C1195" t="s">
        <v>15</v>
      </c>
      <c r="D1195" t="s">
        <v>1346</v>
      </c>
      <c r="E1195" t="s">
        <v>17</v>
      </c>
      <c r="F1195" t="s">
        <v>60</v>
      </c>
      <c r="G1195" t="s">
        <v>19</v>
      </c>
      <c r="H1195" t="s">
        <v>1347</v>
      </c>
      <c r="I1195" t="s">
        <v>1348</v>
      </c>
      <c r="J1195" t="s">
        <v>1351</v>
      </c>
      <c r="K1195" t="s">
        <v>23</v>
      </c>
      <c r="L1195" t="s">
        <v>24</v>
      </c>
      <c r="M1195" s="2">
        <v>1.1718724623535284</v>
      </c>
      <c r="N1195">
        <v>4</v>
      </c>
      <c r="O1195" t="s">
        <v>25</v>
      </c>
      <c r="P1195" t="s">
        <v>1352</v>
      </c>
      <c r="T1195">
        <v>1.1718729999999999</v>
      </c>
    </row>
    <row r="1196" spans="1:20">
      <c r="A1196">
        <v>161</v>
      </c>
      <c r="B1196" t="s">
        <v>1456</v>
      </c>
      <c r="C1196" t="s">
        <v>15</v>
      </c>
      <c r="D1196" t="s">
        <v>1346</v>
      </c>
      <c r="E1196" t="s">
        <v>17</v>
      </c>
      <c r="F1196" t="s">
        <v>60</v>
      </c>
      <c r="G1196" t="s">
        <v>19</v>
      </c>
      <c r="H1196" t="s">
        <v>1347</v>
      </c>
      <c r="I1196" t="s">
        <v>1348</v>
      </c>
      <c r="J1196" t="s">
        <v>1351</v>
      </c>
      <c r="K1196" t="s">
        <v>23</v>
      </c>
      <c r="L1196" t="s">
        <v>24</v>
      </c>
      <c r="M1196" s="2">
        <v>1.1378057212258392</v>
      </c>
      <c r="N1196">
        <v>4</v>
      </c>
      <c r="O1196" t="s">
        <v>25</v>
      </c>
      <c r="P1196" t="s">
        <v>1352</v>
      </c>
      <c r="T1196">
        <v>1.137807</v>
      </c>
    </row>
    <row r="1197" spans="1:20">
      <c r="A1197">
        <v>162</v>
      </c>
      <c r="B1197" t="s">
        <v>1457</v>
      </c>
      <c r="C1197" t="s">
        <v>15</v>
      </c>
      <c r="D1197" t="s">
        <v>1346</v>
      </c>
      <c r="E1197" t="s">
        <v>17</v>
      </c>
      <c r="F1197" t="s">
        <v>60</v>
      </c>
      <c r="G1197" t="s">
        <v>19</v>
      </c>
      <c r="H1197" t="s">
        <v>1347</v>
      </c>
      <c r="I1197" t="s">
        <v>1348</v>
      </c>
      <c r="J1197" t="s">
        <v>1351</v>
      </c>
      <c r="K1197" t="s">
        <v>23</v>
      </c>
      <c r="L1197" t="s">
        <v>24</v>
      </c>
      <c r="M1197" s="2">
        <v>0.73413386872785313</v>
      </c>
      <c r="N1197">
        <v>4</v>
      </c>
      <c r="O1197" t="s">
        <v>25</v>
      </c>
      <c r="P1197" t="s">
        <v>1352</v>
      </c>
      <c r="T1197">
        <v>0.73413499999999998</v>
      </c>
    </row>
    <row r="1198" spans="1:20">
      <c r="A1198">
        <v>171</v>
      </c>
      <c r="B1198" t="s">
        <v>1462</v>
      </c>
      <c r="C1198" t="s">
        <v>15</v>
      </c>
      <c r="D1198" t="s">
        <v>1346</v>
      </c>
      <c r="E1198" t="s">
        <v>17</v>
      </c>
      <c r="F1198" t="s">
        <v>60</v>
      </c>
      <c r="G1198" t="s">
        <v>19</v>
      </c>
      <c r="H1198" t="s">
        <v>1347</v>
      </c>
      <c r="I1198" t="s">
        <v>1348</v>
      </c>
      <c r="J1198" t="s">
        <v>1351</v>
      </c>
      <c r="K1198" t="s">
        <v>23</v>
      </c>
      <c r="L1198" t="s">
        <v>24</v>
      </c>
      <c r="M1198" s="2">
        <v>0.39798266705544544</v>
      </c>
      <c r="N1198">
        <v>4</v>
      </c>
      <c r="O1198" t="s">
        <v>25</v>
      </c>
      <c r="P1198" t="s">
        <v>1352</v>
      </c>
      <c r="T1198">
        <v>0.39798299999999998</v>
      </c>
    </row>
    <row r="1199" spans="1:20">
      <c r="A1199">
        <v>172</v>
      </c>
      <c r="B1199" t="s">
        <v>1463</v>
      </c>
      <c r="C1199" t="s">
        <v>15</v>
      </c>
      <c r="D1199" t="s">
        <v>1346</v>
      </c>
      <c r="E1199" t="s">
        <v>17</v>
      </c>
      <c r="F1199" t="s">
        <v>60</v>
      </c>
      <c r="G1199" t="s">
        <v>19</v>
      </c>
      <c r="H1199" t="s">
        <v>1347</v>
      </c>
      <c r="I1199" t="s">
        <v>1348</v>
      </c>
      <c r="J1199" t="s">
        <v>1351</v>
      </c>
      <c r="K1199" t="s">
        <v>23</v>
      </c>
      <c r="L1199" t="s">
        <v>24</v>
      </c>
      <c r="M1199" s="2">
        <v>10.507435796148124</v>
      </c>
      <c r="N1199">
        <v>4</v>
      </c>
      <c r="O1199" t="s">
        <v>25</v>
      </c>
      <c r="P1199" t="s">
        <v>1352</v>
      </c>
      <c r="T1199">
        <v>10.507445000000001</v>
      </c>
    </row>
    <row r="1200" spans="1:20">
      <c r="A1200">
        <v>177</v>
      </c>
      <c r="B1200" t="s">
        <v>1467</v>
      </c>
      <c r="C1200" t="s">
        <v>15</v>
      </c>
      <c r="D1200" t="s">
        <v>1346</v>
      </c>
      <c r="E1200" t="s">
        <v>17</v>
      </c>
      <c r="F1200" t="s">
        <v>60</v>
      </c>
      <c r="G1200" t="s">
        <v>19</v>
      </c>
      <c r="H1200" t="s">
        <v>1347</v>
      </c>
      <c r="I1200" t="s">
        <v>1348</v>
      </c>
      <c r="J1200" t="s">
        <v>1351</v>
      </c>
      <c r="K1200" t="s">
        <v>23</v>
      </c>
      <c r="L1200" t="s">
        <v>24</v>
      </c>
      <c r="M1200" s="2">
        <v>2.6805625559075432</v>
      </c>
      <c r="N1200">
        <v>4</v>
      </c>
      <c r="O1200" t="s">
        <v>25</v>
      </c>
      <c r="P1200" t="s">
        <v>1352</v>
      </c>
      <c r="T1200">
        <v>2.6805650000000001</v>
      </c>
    </row>
    <row r="1201" spans="1:20">
      <c r="A1201">
        <v>184</v>
      </c>
      <c r="B1201" t="s">
        <v>1470</v>
      </c>
      <c r="C1201" t="s">
        <v>15</v>
      </c>
      <c r="D1201" t="s">
        <v>1346</v>
      </c>
      <c r="E1201" t="s">
        <v>17</v>
      </c>
      <c r="F1201" t="s">
        <v>60</v>
      </c>
      <c r="G1201" t="s">
        <v>19</v>
      </c>
      <c r="H1201" t="s">
        <v>1347</v>
      </c>
      <c r="I1201" t="s">
        <v>1348</v>
      </c>
      <c r="J1201" t="s">
        <v>1351</v>
      </c>
      <c r="K1201" t="s">
        <v>23</v>
      </c>
      <c r="L1201" t="s">
        <v>24</v>
      </c>
      <c r="M1201" s="2">
        <v>1.8881412514888085</v>
      </c>
      <c r="N1201">
        <v>4</v>
      </c>
      <c r="O1201" t="s">
        <v>25</v>
      </c>
      <c r="P1201" t="s">
        <v>1352</v>
      </c>
      <c r="T1201">
        <v>1.8881429999999999</v>
      </c>
    </row>
    <row r="1202" spans="1:20">
      <c r="A1202">
        <v>209</v>
      </c>
      <c r="B1202" t="s">
        <v>1473</v>
      </c>
      <c r="C1202" t="s">
        <v>15</v>
      </c>
      <c r="D1202" t="s">
        <v>1346</v>
      </c>
      <c r="E1202" t="s">
        <v>17</v>
      </c>
      <c r="F1202" t="s">
        <v>60</v>
      </c>
      <c r="G1202" t="s">
        <v>19</v>
      </c>
      <c r="H1202" t="s">
        <v>1347</v>
      </c>
      <c r="I1202" t="s">
        <v>1348</v>
      </c>
      <c r="J1202" t="s">
        <v>1351</v>
      </c>
      <c r="K1202" t="s">
        <v>23</v>
      </c>
      <c r="L1202" t="s">
        <v>24</v>
      </c>
      <c r="M1202" s="2">
        <v>7.4110886465061795E-2</v>
      </c>
      <c r="N1202">
        <v>4</v>
      </c>
      <c r="O1202" t="s">
        <v>25</v>
      </c>
      <c r="P1202" t="s">
        <v>1474</v>
      </c>
      <c r="T1202">
        <v>7.4110999999999996E-2</v>
      </c>
    </row>
    <row r="1203" spans="1:20">
      <c r="A1203">
        <v>210</v>
      </c>
      <c r="B1203" t="s">
        <v>1475</v>
      </c>
      <c r="C1203" t="s">
        <v>15</v>
      </c>
      <c r="D1203" t="s">
        <v>1346</v>
      </c>
      <c r="E1203" t="s">
        <v>17</v>
      </c>
      <c r="F1203" t="s">
        <v>60</v>
      </c>
      <c r="G1203" t="s">
        <v>19</v>
      </c>
      <c r="H1203" t="s">
        <v>1347</v>
      </c>
      <c r="I1203" t="s">
        <v>1348</v>
      </c>
      <c r="J1203" t="s">
        <v>1351</v>
      </c>
      <c r="K1203" t="s">
        <v>23</v>
      </c>
      <c r="L1203" t="s">
        <v>24</v>
      </c>
      <c r="M1203" s="2">
        <v>0.30505565623718139</v>
      </c>
      <c r="N1203">
        <v>4</v>
      </c>
      <c r="O1203" t="s">
        <v>25</v>
      </c>
      <c r="P1203" t="s">
        <v>1474</v>
      </c>
      <c r="T1203">
        <v>0.30505599999999999</v>
      </c>
    </row>
    <row r="1204" spans="1:20">
      <c r="A1204">
        <v>243</v>
      </c>
      <c r="B1204" t="s">
        <v>1505</v>
      </c>
      <c r="C1204" t="s">
        <v>15</v>
      </c>
      <c r="D1204" t="s">
        <v>1346</v>
      </c>
      <c r="E1204" t="s">
        <v>17</v>
      </c>
      <c r="F1204" t="s">
        <v>60</v>
      </c>
      <c r="G1204" t="s">
        <v>19</v>
      </c>
      <c r="H1204" t="s">
        <v>1347</v>
      </c>
      <c r="I1204" t="s">
        <v>1348</v>
      </c>
      <c r="J1204" t="s">
        <v>1351</v>
      </c>
      <c r="K1204" t="s">
        <v>23</v>
      </c>
      <c r="L1204" t="s">
        <v>24</v>
      </c>
      <c r="M1204" s="2">
        <v>2.8484808735661722</v>
      </c>
      <c r="N1204">
        <v>4</v>
      </c>
      <c r="O1204" t="s">
        <v>25</v>
      </c>
      <c r="P1204" t="s">
        <v>1506</v>
      </c>
      <c r="T1204">
        <v>2.8484829999999999</v>
      </c>
    </row>
    <row r="1205" spans="1:20">
      <c r="A1205">
        <v>245</v>
      </c>
      <c r="B1205" t="s">
        <v>1509</v>
      </c>
      <c r="C1205" t="s">
        <v>15</v>
      </c>
      <c r="D1205" t="s">
        <v>1346</v>
      </c>
      <c r="E1205" t="s">
        <v>17</v>
      </c>
      <c r="F1205" t="s">
        <v>60</v>
      </c>
      <c r="G1205" t="s">
        <v>19</v>
      </c>
      <c r="H1205" t="s">
        <v>1347</v>
      </c>
      <c r="I1205" t="s">
        <v>1348</v>
      </c>
      <c r="J1205" t="s">
        <v>1351</v>
      </c>
      <c r="K1205" t="s">
        <v>23</v>
      </c>
      <c r="L1205" t="s">
        <v>24</v>
      </c>
      <c r="M1205" s="2">
        <v>0.36211257271069419</v>
      </c>
      <c r="N1205">
        <v>4</v>
      </c>
      <c r="O1205" t="s">
        <v>25</v>
      </c>
      <c r="P1205" t="s">
        <v>1506</v>
      </c>
      <c r="T1205">
        <v>0.36211300000000002</v>
      </c>
    </row>
    <row r="1206" spans="1:20">
      <c r="A1206">
        <v>246</v>
      </c>
      <c r="B1206" t="s">
        <v>1510</v>
      </c>
      <c r="C1206" t="s">
        <v>15</v>
      </c>
      <c r="D1206" t="s">
        <v>1346</v>
      </c>
      <c r="E1206" t="s">
        <v>17</v>
      </c>
      <c r="F1206" t="s">
        <v>60</v>
      </c>
      <c r="G1206" t="s">
        <v>19</v>
      </c>
      <c r="H1206" t="s">
        <v>1347</v>
      </c>
      <c r="I1206" t="s">
        <v>1348</v>
      </c>
      <c r="J1206" t="s">
        <v>1351</v>
      </c>
      <c r="K1206" t="s">
        <v>23</v>
      </c>
      <c r="L1206" t="s">
        <v>24</v>
      </c>
      <c r="M1206" s="2">
        <v>0.68162080477209486</v>
      </c>
      <c r="N1206">
        <v>4</v>
      </c>
      <c r="O1206" t="s">
        <v>25</v>
      </c>
      <c r="P1206" t="s">
        <v>1506</v>
      </c>
      <c r="T1206">
        <v>0.68162100000000003</v>
      </c>
    </row>
    <row r="1207" spans="1:20">
      <c r="A1207">
        <v>255</v>
      </c>
      <c r="B1207" t="s">
        <v>1513</v>
      </c>
      <c r="C1207" t="s">
        <v>15</v>
      </c>
      <c r="D1207" t="s">
        <v>1346</v>
      </c>
      <c r="E1207" t="s">
        <v>17</v>
      </c>
      <c r="F1207" t="s">
        <v>60</v>
      </c>
      <c r="G1207" t="s">
        <v>19</v>
      </c>
      <c r="H1207" t="s">
        <v>1347</v>
      </c>
      <c r="I1207" t="s">
        <v>1348</v>
      </c>
      <c r="J1207" t="s">
        <v>1351</v>
      </c>
      <c r="K1207" t="s">
        <v>23</v>
      </c>
      <c r="L1207" t="s">
        <v>24</v>
      </c>
      <c r="M1207" s="2">
        <v>2.6406350464310604</v>
      </c>
      <c r="N1207">
        <v>4</v>
      </c>
      <c r="O1207" t="s">
        <v>25</v>
      </c>
      <c r="P1207" t="s">
        <v>1506</v>
      </c>
      <c r="T1207">
        <v>2.6406369999999999</v>
      </c>
    </row>
    <row r="1208" spans="1:20">
      <c r="A1208">
        <v>287</v>
      </c>
      <c r="B1208" t="s">
        <v>1530</v>
      </c>
      <c r="C1208" t="s">
        <v>15</v>
      </c>
      <c r="D1208" t="s">
        <v>1346</v>
      </c>
      <c r="E1208" t="s">
        <v>17</v>
      </c>
      <c r="F1208" t="s">
        <v>60</v>
      </c>
      <c r="G1208" t="s">
        <v>19</v>
      </c>
      <c r="H1208" t="s">
        <v>1347</v>
      </c>
      <c r="I1208" t="s">
        <v>1348</v>
      </c>
      <c r="J1208" t="s">
        <v>1351</v>
      </c>
      <c r="K1208" t="s">
        <v>23</v>
      </c>
      <c r="L1208" t="s">
        <v>24</v>
      </c>
      <c r="M1208" s="2">
        <v>3.4961432547703652</v>
      </c>
      <c r="N1208">
        <v>4</v>
      </c>
      <c r="O1208" t="s">
        <v>25</v>
      </c>
      <c r="P1208" t="s">
        <v>1529</v>
      </c>
      <c r="T1208">
        <v>3.496146</v>
      </c>
    </row>
    <row r="1209" spans="1:20">
      <c r="A1209">
        <v>266</v>
      </c>
      <c r="B1209" t="s">
        <v>1766</v>
      </c>
      <c r="C1209" t="s">
        <v>15</v>
      </c>
      <c r="D1209" t="s">
        <v>1346</v>
      </c>
      <c r="E1209" t="s">
        <v>17</v>
      </c>
      <c r="F1209" t="s">
        <v>60</v>
      </c>
      <c r="G1209" t="s">
        <v>19</v>
      </c>
      <c r="H1209" t="s">
        <v>1347</v>
      </c>
      <c r="I1209" t="s">
        <v>1348</v>
      </c>
      <c r="J1209" t="s">
        <v>1351</v>
      </c>
      <c r="K1209" t="s">
        <v>23</v>
      </c>
      <c r="L1209" t="s">
        <v>24</v>
      </c>
      <c r="M1209" s="2">
        <v>0.84606207009879264</v>
      </c>
      <c r="N1209">
        <v>4</v>
      </c>
      <c r="O1209" t="s">
        <v>25</v>
      </c>
      <c r="P1209" t="s">
        <v>1506</v>
      </c>
      <c r="T1209">
        <v>0.84606300000000001</v>
      </c>
    </row>
    <row r="1210" spans="1:20">
      <c r="A1210">
        <v>282</v>
      </c>
      <c r="B1210" t="s">
        <v>1735</v>
      </c>
      <c r="C1210" t="s">
        <v>15</v>
      </c>
      <c r="D1210" t="s">
        <v>1346</v>
      </c>
      <c r="E1210" t="s">
        <v>17</v>
      </c>
      <c r="F1210" t="s">
        <v>60</v>
      </c>
      <c r="G1210" t="s">
        <v>19</v>
      </c>
      <c r="H1210" t="s">
        <v>1347</v>
      </c>
      <c r="I1210" t="s">
        <v>1348</v>
      </c>
      <c r="J1210" t="s">
        <v>1351</v>
      </c>
      <c r="K1210" t="s">
        <v>184</v>
      </c>
      <c r="L1210" t="s">
        <v>185</v>
      </c>
      <c r="M1210" s="2">
        <v>0.49850851598523294</v>
      </c>
      <c r="N1210">
        <v>4</v>
      </c>
      <c r="O1210" t="s">
        <v>25</v>
      </c>
      <c r="P1210" t="s">
        <v>1736</v>
      </c>
      <c r="T1210">
        <v>0.49850899999999998</v>
      </c>
    </row>
    <row r="1211" spans="1:20">
      <c r="A1211">
        <v>283</v>
      </c>
      <c r="B1211" t="s">
        <v>1737</v>
      </c>
      <c r="C1211" t="s">
        <v>15</v>
      </c>
      <c r="D1211" t="s">
        <v>1346</v>
      </c>
      <c r="E1211" t="s">
        <v>17</v>
      </c>
      <c r="F1211" t="s">
        <v>60</v>
      </c>
      <c r="G1211" t="s">
        <v>19</v>
      </c>
      <c r="H1211" t="s">
        <v>1347</v>
      </c>
      <c r="I1211" t="s">
        <v>1348</v>
      </c>
      <c r="J1211" t="s">
        <v>1351</v>
      </c>
      <c r="K1211" t="s">
        <v>184</v>
      </c>
      <c r="L1211" t="s">
        <v>185</v>
      </c>
      <c r="M1211" s="2">
        <v>0.73738680606692597</v>
      </c>
      <c r="N1211">
        <v>4</v>
      </c>
      <c r="O1211" t="s">
        <v>25</v>
      </c>
      <c r="P1211" t="s">
        <v>1736</v>
      </c>
      <c r="T1211">
        <v>0.73738700000000001</v>
      </c>
    </row>
    <row r="1212" spans="1:20">
      <c r="A1212">
        <v>195</v>
      </c>
      <c r="B1212" t="s">
        <v>1663</v>
      </c>
      <c r="C1212" t="s">
        <v>15</v>
      </c>
      <c r="D1212" t="s">
        <v>1346</v>
      </c>
      <c r="E1212" t="s">
        <v>17</v>
      </c>
      <c r="F1212" t="s">
        <v>60</v>
      </c>
      <c r="G1212" t="s">
        <v>19</v>
      </c>
      <c r="H1212" t="s">
        <v>1347</v>
      </c>
      <c r="I1212" t="s">
        <v>1348</v>
      </c>
      <c r="J1212" t="s">
        <v>1351</v>
      </c>
      <c r="K1212" t="s">
        <v>198</v>
      </c>
      <c r="L1212" t="s">
        <v>199</v>
      </c>
      <c r="M1212" s="2">
        <v>0.7824686880692685</v>
      </c>
      <c r="N1212">
        <v>4</v>
      </c>
      <c r="O1212" t="s">
        <v>25</v>
      </c>
      <c r="P1212" t="s">
        <v>1664</v>
      </c>
      <c r="T1212">
        <v>0.78246899999999997</v>
      </c>
    </row>
    <row r="1213" spans="1:20">
      <c r="A1213">
        <v>201</v>
      </c>
      <c r="B1213" t="s">
        <v>1672</v>
      </c>
      <c r="C1213" t="s">
        <v>15</v>
      </c>
      <c r="D1213" t="s">
        <v>1346</v>
      </c>
      <c r="E1213" t="s">
        <v>17</v>
      </c>
      <c r="F1213" t="s">
        <v>60</v>
      </c>
      <c r="G1213" t="s">
        <v>19</v>
      </c>
      <c r="H1213" t="s">
        <v>1347</v>
      </c>
      <c r="I1213" t="s">
        <v>1348</v>
      </c>
      <c r="J1213" t="s">
        <v>1351</v>
      </c>
      <c r="K1213" t="s">
        <v>198</v>
      </c>
      <c r="L1213" t="s">
        <v>199</v>
      </c>
      <c r="M1213" s="2">
        <v>0.58221721383986591</v>
      </c>
      <c r="N1213">
        <v>4</v>
      </c>
      <c r="O1213" t="s">
        <v>25</v>
      </c>
      <c r="P1213" t="s">
        <v>1673</v>
      </c>
      <c r="T1213">
        <v>0.58221800000000001</v>
      </c>
    </row>
    <row r="1214" spans="1:20">
      <c r="A1214">
        <v>190</v>
      </c>
      <c r="B1214" t="s">
        <v>1744</v>
      </c>
      <c r="C1214" t="s">
        <v>15</v>
      </c>
      <c r="D1214" t="s">
        <v>1346</v>
      </c>
      <c r="E1214" t="s">
        <v>17</v>
      </c>
      <c r="F1214" t="s">
        <v>60</v>
      </c>
      <c r="G1214" t="s">
        <v>19</v>
      </c>
      <c r="H1214" t="s">
        <v>1347</v>
      </c>
      <c r="I1214" t="s">
        <v>1348</v>
      </c>
      <c r="J1214" t="s">
        <v>1351</v>
      </c>
      <c r="K1214" t="s">
        <v>198</v>
      </c>
      <c r="L1214" t="s">
        <v>199</v>
      </c>
      <c r="M1214" s="2">
        <v>0.35771627904103426</v>
      </c>
      <c r="N1214">
        <v>4</v>
      </c>
      <c r="O1214" t="s">
        <v>25</v>
      </c>
      <c r="P1214" t="s">
        <v>1745</v>
      </c>
      <c r="T1214">
        <v>0.35771700000000001</v>
      </c>
    </row>
    <row r="1215" spans="1:20">
      <c r="A1215">
        <v>256</v>
      </c>
      <c r="B1215" t="s">
        <v>1746</v>
      </c>
      <c r="C1215" t="s">
        <v>15</v>
      </c>
      <c r="D1215" t="s">
        <v>1346</v>
      </c>
      <c r="E1215" t="s">
        <v>17</v>
      </c>
      <c r="F1215" t="s">
        <v>60</v>
      </c>
      <c r="G1215" t="s">
        <v>19</v>
      </c>
      <c r="H1215" t="s">
        <v>1347</v>
      </c>
      <c r="I1215" t="s">
        <v>1348</v>
      </c>
      <c r="J1215" t="s">
        <v>1351</v>
      </c>
      <c r="K1215" t="s">
        <v>198</v>
      </c>
      <c r="L1215" t="s">
        <v>199</v>
      </c>
      <c r="M1215" s="2">
        <v>0.41492070172924195</v>
      </c>
      <c r="N1215">
        <v>4</v>
      </c>
      <c r="O1215" t="s">
        <v>25</v>
      </c>
      <c r="P1215" t="s">
        <v>1747</v>
      </c>
      <c r="Q1215" s="2">
        <f>SUM(M1212:M1215)</f>
        <v>2.1373228826794106</v>
      </c>
      <c r="T1215">
        <v>0.41492099999999998</v>
      </c>
    </row>
    <row r="1216" spans="1:20">
      <c r="A1216">
        <v>109</v>
      </c>
      <c r="B1216" t="s">
        <v>1762</v>
      </c>
      <c r="C1216" t="s">
        <v>15</v>
      </c>
      <c r="D1216" t="s">
        <v>1346</v>
      </c>
      <c r="E1216" t="s">
        <v>17</v>
      </c>
      <c r="F1216" t="s">
        <v>60</v>
      </c>
      <c r="G1216" t="s">
        <v>19</v>
      </c>
      <c r="H1216" t="s">
        <v>1347</v>
      </c>
      <c r="I1216" t="s">
        <v>1348</v>
      </c>
      <c r="J1216" t="s">
        <v>1418</v>
      </c>
      <c r="K1216" t="s">
        <v>1311</v>
      </c>
      <c r="L1216" t="s">
        <v>1328</v>
      </c>
      <c r="M1216" s="2">
        <v>1.9083998440766421</v>
      </c>
      <c r="N1216">
        <v>2</v>
      </c>
      <c r="O1216" t="s">
        <v>126</v>
      </c>
      <c r="P1216" t="s">
        <v>1419</v>
      </c>
      <c r="T1216">
        <v>1.9084019999999999</v>
      </c>
    </row>
    <row r="1217" spans="1:20">
      <c r="A1217">
        <v>111</v>
      </c>
      <c r="B1217" t="s">
        <v>1417</v>
      </c>
      <c r="C1217" t="s">
        <v>15</v>
      </c>
      <c r="D1217" t="s">
        <v>1346</v>
      </c>
      <c r="E1217" t="s">
        <v>17</v>
      </c>
      <c r="F1217" t="s">
        <v>60</v>
      </c>
      <c r="G1217" t="s">
        <v>19</v>
      </c>
      <c r="H1217" t="s">
        <v>1347</v>
      </c>
      <c r="I1217" t="s">
        <v>1348</v>
      </c>
      <c r="J1217" t="s">
        <v>1418</v>
      </c>
      <c r="K1217" t="s">
        <v>23</v>
      </c>
      <c r="L1217" t="s">
        <v>24</v>
      </c>
      <c r="M1217" s="2">
        <v>0.25950821204588248</v>
      </c>
      <c r="N1217">
        <v>4</v>
      </c>
      <c r="O1217" t="s">
        <v>25</v>
      </c>
      <c r="P1217" t="s">
        <v>1419</v>
      </c>
      <c r="T1217">
        <v>0.25950800000000002</v>
      </c>
    </row>
    <row r="1218" spans="1:20">
      <c r="A1218">
        <v>110</v>
      </c>
      <c r="B1218" t="s">
        <v>1741</v>
      </c>
      <c r="C1218" t="s">
        <v>15</v>
      </c>
      <c r="D1218" t="s">
        <v>1346</v>
      </c>
      <c r="E1218" t="s">
        <v>17</v>
      </c>
      <c r="F1218" t="s">
        <v>60</v>
      </c>
      <c r="G1218" t="s">
        <v>19</v>
      </c>
      <c r="H1218" t="s">
        <v>1347</v>
      </c>
      <c r="I1218" t="s">
        <v>1348</v>
      </c>
      <c r="J1218" t="s">
        <v>1418</v>
      </c>
      <c r="K1218" t="s">
        <v>198</v>
      </c>
      <c r="L1218" t="s">
        <v>199</v>
      </c>
      <c r="M1218" s="2">
        <v>0.38581126058227855</v>
      </c>
      <c r="N1218">
        <v>4</v>
      </c>
      <c r="O1218" t="s">
        <v>25</v>
      </c>
      <c r="P1218" t="s">
        <v>1742</v>
      </c>
      <c r="T1218">
        <v>0.38581199999999999</v>
      </c>
    </row>
    <row r="1219" spans="1:20">
      <c r="A1219">
        <v>112</v>
      </c>
      <c r="B1219" t="s">
        <v>1743</v>
      </c>
      <c r="C1219" t="s">
        <v>15</v>
      </c>
      <c r="D1219" t="s">
        <v>1346</v>
      </c>
      <c r="E1219" t="s">
        <v>17</v>
      </c>
      <c r="F1219" t="s">
        <v>60</v>
      </c>
      <c r="G1219" t="s">
        <v>19</v>
      </c>
      <c r="H1219" t="s">
        <v>1347</v>
      </c>
      <c r="I1219" t="s">
        <v>1348</v>
      </c>
      <c r="J1219" t="s">
        <v>1418</v>
      </c>
      <c r="K1219" t="s">
        <v>198</v>
      </c>
      <c r="L1219" t="s">
        <v>199</v>
      </c>
      <c r="M1219" s="2">
        <v>0.37709943437628179</v>
      </c>
      <c r="N1219">
        <v>4</v>
      </c>
      <c r="O1219" t="s">
        <v>25</v>
      </c>
      <c r="P1219" t="s">
        <v>1742</v>
      </c>
      <c r="T1219">
        <v>0.37709999999999999</v>
      </c>
    </row>
    <row r="1220" spans="1:20">
      <c r="A1220">
        <v>281</v>
      </c>
      <c r="B1220" t="s">
        <v>1752</v>
      </c>
      <c r="C1220" t="s">
        <v>15</v>
      </c>
      <c r="D1220" t="s">
        <v>1346</v>
      </c>
      <c r="E1220" t="s">
        <v>17</v>
      </c>
      <c r="F1220" t="s">
        <v>60</v>
      </c>
      <c r="G1220" t="s">
        <v>19</v>
      </c>
      <c r="H1220" t="s">
        <v>1347</v>
      </c>
      <c r="I1220" t="s">
        <v>1348</v>
      </c>
      <c r="J1220" t="s">
        <v>1418</v>
      </c>
      <c r="K1220" t="s">
        <v>198</v>
      </c>
      <c r="L1220" t="s">
        <v>199</v>
      </c>
      <c r="M1220" s="2">
        <v>1.5713910145149572</v>
      </c>
      <c r="N1220">
        <v>4</v>
      </c>
      <c r="O1220" t="s">
        <v>25</v>
      </c>
      <c r="P1220" t="s">
        <v>1753</v>
      </c>
      <c r="T1220">
        <v>1.5713919999999999</v>
      </c>
    </row>
    <row r="1221" spans="1:20">
      <c r="A1221">
        <v>119</v>
      </c>
      <c r="B1221" t="s">
        <v>1645</v>
      </c>
      <c r="C1221" t="s">
        <v>15</v>
      </c>
      <c r="D1221" t="s">
        <v>1346</v>
      </c>
      <c r="E1221" t="s">
        <v>17</v>
      </c>
      <c r="F1221" t="s">
        <v>60</v>
      </c>
      <c r="G1221" t="s">
        <v>19</v>
      </c>
      <c r="H1221" t="s">
        <v>1347</v>
      </c>
      <c r="I1221" t="s">
        <v>1348</v>
      </c>
      <c r="J1221" t="s">
        <v>3269</v>
      </c>
      <c r="K1221" t="s">
        <v>85</v>
      </c>
      <c r="L1221" t="s">
        <v>86</v>
      </c>
      <c r="M1221" s="2">
        <v>15.851992755865039</v>
      </c>
      <c r="N1221">
        <v>1</v>
      </c>
      <c r="O1221" t="s">
        <v>87</v>
      </c>
      <c r="P1221" t="s">
        <v>1644</v>
      </c>
      <c r="T1221">
        <v>15.852007</v>
      </c>
    </row>
    <row r="1222" spans="1:20">
      <c r="A1222">
        <v>127</v>
      </c>
      <c r="B1222" t="s">
        <v>1649</v>
      </c>
      <c r="C1222" t="s">
        <v>15</v>
      </c>
      <c r="D1222" t="s">
        <v>1346</v>
      </c>
      <c r="E1222" t="s">
        <v>17</v>
      </c>
      <c r="F1222" t="s">
        <v>60</v>
      </c>
      <c r="G1222" t="s">
        <v>19</v>
      </c>
      <c r="H1222" t="s">
        <v>1347</v>
      </c>
      <c r="I1222" t="s">
        <v>1348</v>
      </c>
      <c r="J1222" t="s">
        <v>3269</v>
      </c>
      <c r="K1222" t="s">
        <v>85</v>
      </c>
      <c r="L1222" t="s">
        <v>86</v>
      </c>
      <c r="M1222" s="2">
        <v>0.16766818026815852</v>
      </c>
      <c r="N1222">
        <v>1</v>
      </c>
      <c r="O1222" t="s">
        <v>87</v>
      </c>
      <c r="P1222" t="s">
        <v>1644</v>
      </c>
      <c r="T1222">
        <v>0.16766800000000001</v>
      </c>
    </row>
    <row r="1223" spans="1:20">
      <c r="A1223">
        <v>285</v>
      </c>
      <c r="B1223" t="s">
        <v>1682</v>
      </c>
      <c r="C1223" t="s">
        <v>15</v>
      </c>
      <c r="D1223" t="s">
        <v>1346</v>
      </c>
      <c r="E1223" t="s">
        <v>17</v>
      </c>
      <c r="F1223" t="s">
        <v>60</v>
      </c>
      <c r="G1223" t="s">
        <v>19</v>
      </c>
      <c r="H1223" t="s">
        <v>1347</v>
      </c>
      <c r="I1223" t="s">
        <v>1348</v>
      </c>
      <c r="J1223" t="s">
        <v>3269</v>
      </c>
      <c r="K1223" t="s">
        <v>85</v>
      </c>
      <c r="L1223" t="s">
        <v>86</v>
      </c>
      <c r="M1223" s="2">
        <v>13.722916742116109</v>
      </c>
      <c r="N1223">
        <v>1</v>
      </c>
      <c r="O1223" t="s">
        <v>87</v>
      </c>
      <c r="P1223" t="s">
        <v>1644</v>
      </c>
      <c r="T1223">
        <v>13.722929000000001</v>
      </c>
    </row>
    <row r="1224" spans="1:20">
      <c r="A1224">
        <v>116</v>
      </c>
      <c r="B1224" t="s">
        <v>1643</v>
      </c>
      <c r="C1224" t="s">
        <v>15</v>
      </c>
      <c r="D1224" t="s">
        <v>1346</v>
      </c>
      <c r="E1224" t="s">
        <v>17</v>
      </c>
      <c r="F1224" t="s">
        <v>60</v>
      </c>
      <c r="G1224" t="s">
        <v>19</v>
      </c>
      <c r="H1224" t="s">
        <v>1347</v>
      </c>
      <c r="I1224" t="s">
        <v>1348</v>
      </c>
      <c r="J1224" t="s">
        <v>3269</v>
      </c>
      <c r="K1224" t="s">
        <v>1311</v>
      </c>
      <c r="L1224" t="s">
        <v>1328</v>
      </c>
      <c r="M1224" s="2">
        <v>0.38299454070563349</v>
      </c>
      <c r="N1224">
        <v>1</v>
      </c>
      <c r="O1224" t="s">
        <v>87</v>
      </c>
      <c r="P1224" t="s">
        <v>1644</v>
      </c>
      <c r="T1224">
        <v>0.38299499999999997</v>
      </c>
    </row>
    <row r="1225" spans="1:20">
      <c r="A1225">
        <v>121</v>
      </c>
      <c r="B1225" t="s">
        <v>1646</v>
      </c>
      <c r="C1225" t="s">
        <v>15</v>
      </c>
      <c r="D1225" t="s">
        <v>1346</v>
      </c>
      <c r="E1225" t="s">
        <v>17</v>
      </c>
      <c r="F1225" t="s">
        <v>60</v>
      </c>
      <c r="G1225" t="s">
        <v>19</v>
      </c>
      <c r="H1225" t="s">
        <v>1347</v>
      </c>
      <c r="I1225" t="s">
        <v>1348</v>
      </c>
      <c r="J1225" t="s">
        <v>3269</v>
      </c>
      <c r="K1225" t="s">
        <v>1311</v>
      </c>
      <c r="L1225" t="s">
        <v>1328</v>
      </c>
      <c r="M1225" s="2">
        <v>0.33967573970930548</v>
      </c>
      <c r="N1225">
        <v>1</v>
      </c>
      <c r="O1225" t="s">
        <v>87</v>
      </c>
      <c r="P1225" t="s">
        <v>1644</v>
      </c>
      <c r="T1225">
        <v>0.33967599999999998</v>
      </c>
    </row>
    <row r="1226" spans="1:20">
      <c r="A1226">
        <v>122</v>
      </c>
      <c r="B1226" t="s">
        <v>1647</v>
      </c>
      <c r="C1226" t="s">
        <v>15</v>
      </c>
      <c r="D1226" t="s">
        <v>1346</v>
      </c>
      <c r="E1226" t="s">
        <v>17</v>
      </c>
      <c r="F1226" t="s">
        <v>60</v>
      </c>
      <c r="G1226" t="s">
        <v>19</v>
      </c>
      <c r="H1226" t="s">
        <v>1347</v>
      </c>
      <c r="I1226" t="s">
        <v>1348</v>
      </c>
      <c r="J1226" t="s">
        <v>3269</v>
      </c>
      <c r="K1226" t="s">
        <v>1311</v>
      </c>
      <c r="L1226" t="s">
        <v>1328</v>
      </c>
      <c r="M1226" s="2">
        <v>0.18451140439748348</v>
      </c>
      <c r="N1226">
        <v>1</v>
      </c>
      <c r="O1226" t="s">
        <v>87</v>
      </c>
      <c r="P1226" t="s">
        <v>1644</v>
      </c>
      <c r="T1226">
        <v>0.18451200000000001</v>
      </c>
    </row>
    <row r="1227" spans="1:20">
      <c r="A1227">
        <v>123</v>
      </c>
      <c r="B1227" t="s">
        <v>1648</v>
      </c>
      <c r="C1227" t="s">
        <v>15</v>
      </c>
      <c r="D1227" t="s">
        <v>1346</v>
      </c>
      <c r="E1227" t="s">
        <v>17</v>
      </c>
      <c r="F1227" t="s">
        <v>60</v>
      </c>
      <c r="G1227" t="s">
        <v>19</v>
      </c>
      <c r="H1227" t="s">
        <v>1347</v>
      </c>
      <c r="I1227" t="s">
        <v>1348</v>
      </c>
      <c r="J1227" t="s">
        <v>3269</v>
      </c>
      <c r="K1227" t="s">
        <v>1311</v>
      </c>
      <c r="L1227" t="s">
        <v>1328</v>
      </c>
      <c r="M1227" s="2">
        <v>0.39304594648690588</v>
      </c>
      <c r="N1227">
        <v>1</v>
      </c>
      <c r="O1227" t="s">
        <v>87</v>
      </c>
      <c r="P1227" t="s">
        <v>1644</v>
      </c>
      <c r="T1227">
        <v>0.39304600000000001</v>
      </c>
    </row>
    <row r="1228" spans="1:20">
      <c r="A1228">
        <v>117</v>
      </c>
      <c r="B1228" t="s">
        <v>1763</v>
      </c>
      <c r="C1228" t="s">
        <v>15</v>
      </c>
      <c r="D1228" t="s">
        <v>1346</v>
      </c>
      <c r="E1228" t="s">
        <v>17</v>
      </c>
      <c r="F1228" t="s">
        <v>60</v>
      </c>
      <c r="G1228" t="s">
        <v>19</v>
      </c>
      <c r="H1228" t="s">
        <v>1347</v>
      </c>
      <c r="I1228" t="s">
        <v>1348</v>
      </c>
      <c r="J1228" t="s">
        <v>3269</v>
      </c>
      <c r="K1228" t="s">
        <v>1311</v>
      </c>
      <c r="L1228" t="s">
        <v>1328</v>
      </c>
      <c r="M1228" s="2">
        <v>7.2572119618667316E-2</v>
      </c>
      <c r="N1228">
        <v>1</v>
      </c>
      <c r="O1228" t="s">
        <v>87</v>
      </c>
      <c r="P1228" t="s">
        <v>1644</v>
      </c>
      <c r="Q1228" s="2">
        <f>SUM(M1216,M1221:M1228)</f>
        <v>33.023777273243951</v>
      </c>
      <c r="T1228">
        <v>7.2571999999999998E-2</v>
      </c>
    </row>
    <row r="1229" spans="1:20">
      <c r="A1229">
        <v>284</v>
      </c>
      <c r="B1229" t="s">
        <v>1681</v>
      </c>
      <c r="C1229" t="s">
        <v>15</v>
      </c>
      <c r="D1229" t="s">
        <v>1346</v>
      </c>
      <c r="E1229" t="s">
        <v>17</v>
      </c>
      <c r="F1229" t="s">
        <v>60</v>
      </c>
      <c r="G1229" t="s">
        <v>19</v>
      </c>
      <c r="H1229" t="s">
        <v>1347</v>
      </c>
      <c r="I1229" t="s">
        <v>1348</v>
      </c>
      <c r="J1229" t="s">
        <v>3269</v>
      </c>
      <c r="K1229" t="s">
        <v>198</v>
      </c>
      <c r="L1229" t="s">
        <v>199</v>
      </c>
      <c r="M1229" s="2">
        <v>0.56950071092155397</v>
      </c>
      <c r="N1229">
        <v>4</v>
      </c>
      <c r="O1229" t="s">
        <v>25</v>
      </c>
      <c r="P1229" t="s">
        <v>1644</v>
      </c>
      <c r="Q1229" s="2">
        <f>SUM(M1218:M1220,M1229)</f>
        <v>2.9038024203950714</v>
      </c>
      <c r="T1229">
        <v>0.56950100000000003</v>
      </c>
    </row>
    <row r="1230" spans="1:20">
      <c r="A1230">
        <v>6</v>
      </c>
      <c r="B1230" t="s">
        <v>1568</v>
      </c>
      <c r="C1230" t="s">
        <v>15</v>
      </c>
      <c r="D1230" t="s">
        <v>1346</v>
      </c>
      <c r="E1230" t="s">
        <v>17</v>
      </c>
      <c r="F1230" t="s">
        <v>60</v>
      </c>
      <c r="G1230" t="s">
        <v>19</v>
      </c>
      <c r="H1230" t="s">
        <v>1347</v>
      </c>
      <c r="I1230" t="s">
        <v>1348</v>
      </c>
      <c r="J1230" t="s">
        <v>1569</v>
      </c>
      <c r="K1230" t="s">
        <v>85</v>
      </c>
      <c r="L1230" t="s">
        <v>86</v>
      </c>
      <c r="M1230" s="2">
        <v>0.53727939908966449</v>
      </c>
      <c r="N1230">
        <v>1</v>
      </c>
      <c r="O1230" t="s">
        <v>87</v>
      </c>
      <c r="P1230" t="s">
        <v>1570</v>
      </c>
      <c r="T1230">
        <v>0.53727999999999998</v>
      </c>
    </row>
    <row r="1231" spans="1:20">
      <c r="A1231">
        <v>7</v>
      </c>
      <c r="B1231" t="s">
        <v>1571</v>
      </c>
      <c r="C1231" t="s">
        <v>15</v>
      </c>
      <c r="D1231" t="s">
        <v>1346</v>
      </c>
      <c r="E1231" t="s">
        <v>17</v>
      </c>
      <c r="F1231" t="s">
        <v>60</v>
      </c>
      <c r="G1231" t="s">
        <v>19</v>
      </c>
      <c r="H1231" t="s">
        <v>1347</v>
      </c>
      <c r="I1231" t="s">
        <v>1348</v>
      </c>
      <c r="J1231" t="s">
        <v>1569</v>
      </c>
      <c r="K1231" t="s">
        <v>85</v>
      </c>
      <c r="L1231" t="s">
        <v>86</v>
      </c>
      <c r="M1231" s="2">
        <v>0.19506624123394434</v>
      </c>
      <c r="N1231">
        <v>1</v>
      </c>
      <c r="O1231" t="s">
        <v>87</v>
      </c>
      <c r="P1231" t="s">
        <v>1570</v>
      </c>
      <c r="T1231">
        <v>0.19506599999999999</v>
      </c>
    </row>
    <row r="1232" spans="1:20">
      <c r="A1232">
        <v>8</v>
      </c>
      <c r="B1232" t="s">
        <v>1572</v>
      </c>
      <c r="C1232" t="s">
        <v>15</v>
      </c>
      <c r="D1232" t="s">
        <v>1346</v>
      </c>
      <c r="E1232" t="s">
        <v>17</v>
      </c>
      <c r="F1232" t="s">
        <v>60</v>
      </c>
      <c r="G1232" t="s">
        <v>19</v>
      </c>
      <c r="H1232" t="s">
        <v>1347</v>
      </c>
      <c r="I1232" t="s">
        <v>1348</v>
      </c>
      <c r="J1232" t="s">
        <v>1569</v>
      </c>
      <c r="K1232" t="s">
        <v>85</v>
      </c>
      <c r="L1232" t="s">
        <v>86</v>
      </c>
      <c r="M1232" s="2">
        <v>0.28829008762349084</v>
      </c>
      <c r="N1232">
        <v>1</v>
      </c>
      <c r="O1232" t="s">
        <v>87</v>
      </c>
      <c r="P1232" t="s">
        <v>1573</v>
      </c>
      <c r="T1232">
        <v>0.28828999999999999</v>
      </c>
    </row>
    <row r="1233" spans="1:20">
      <c r="A1233">
        <v>9</v>
      </c>
      <c r="B1233" t="s">
        <v>1574</v>
      </c>
      <c r="C1233" t="s">
        <v>15</v>
      </c>
      <c r="D1233" t="s">
        <v>1346</v>
      </c>
      <c r="E1233" t="s">
        <v>17</v>
      </c>
      <c r="F1233" t="s">
        <v>60</v>
      </c>
      <c r="G1233" t="s">
        <v>19</v>
      </c>
      <c r="H1233" t="s">
        <v>1347</v>
      </c>
      <c r="I1233" t="s">
        <v>1348</v>
      </c>
      <c r="J1233" t="s">
        <v>1569</v>
      </c>
      <c r="K1233" t="s">
        <v>85</v>
      </c>
      <c r="L1233" t="s">
        <v>86</v>
      </c>
      <c r="M1233" s="2">
        <v>3.707974775257854</v>
      </c>
      <c r="N1233">
        <v>1</v>
      </c>
      <c r="O1233" t="s">
        <v>87</v>
      </c>
      <c r="P1233" t="s">
        <v>1573</v>
      </c>
      <c r="T1233">
        <v>3.7079780000000002</v>
      </c>
    </row>
    <row r="1234" spans="1:20">
      <c r="A1234">
        <v>10</v>
      </c>
      <c r="B1234" t="s">
        <v>1575</v>
      </c>
      <c r="C1234" t="s">
        <v>15</v>
      </c>
      <c r="D1234" t="s">
        <v>1346</v>
      </c>
      <c r="E1234" t="s">
        <v>17</v>
      </c>
      <c r="F1234" t="s">
        <v>60</v>
      </c>
      <c r="G1234" t="s">
        <v>19</v>
      </c>
      <c r="H1234" t="s">
        <v>1347</v>
      </c>
      <c r="I1234" t="s">
        <v>1348</v>
      </c>
      <c r="J1234" t="s">
        <v>1569</v>
      </c>
      <c r="K1234" t="s">
        <v>85</v>
      </c>
      <c r="L1234" t="s">
        <v>86</v>
      </c>
      <c r="M1234" s="2">
        <v>3.8339362369837357E-2</v>
      </c>
      <c r="N1234">
        <v>1</v>
      </c>
      <c r="O1234" t="s">
        <v>87</v>
      </c>
      <c r="P1234" t="s">
        <v>1573</v>
      </c>
      <c r="T1234">
        <v>3.8338999999999998E-2</v>
      </c>
    </row>
    <row r="1235" spans="1:20">
      <c r="A1235">
        <v>12</v>
      </c>
      <c r="B1235" t="s">
        <v>1576</v>
      </c>
      <c r="C1235" t="s">
        <v>15</v>
      </c>
      <c r="D1235" t="s">
        <v>1346</v>
      </c>
      <c r="E1235" t="s">
        <v>17</v>
      </c>
      <c r="F1235" t="s">
        <v>60</v>
      </c>
      <c r="G1235" t="s">
        <v>19</v>
      </c>
      <c r="H1235" t="s">
        <v>1347</v>
      </c>
      <c r="I1235" t="s">
        <v>1348</v>
      </c>
      <c r="J1235" t="s">
        <v>1569</v>
      </c>
      <c r="K1235" t="s">
        <v>85</v>
      </c>
      <c r="L1235" t="s">
        <v>86</v>
      </c>
      <c r="M1235" s="2">
        <v>0.24193252274603025</v>
      </c>
      <c r="N1235">
        <v>1</v>
      </c>
      <c r="O1235" t="s">
        <v>87</v>
      </c>
      <c r="P1235" t="s">
        <v>1573</v>
      </c>
      <c r="T1235">
        <v>0.24193300000000001</v>
      </c>
    </row>
    <row r="1236" spans="1:20">
      <c r="A1236">
        <v>13</v>
      </c>
      <c r="B1236" t="s">
        <v>1577</v>
      </c>
      <c r="C1236" t="s">
        <v>15</v>
      </c>
      <c r="D1236" t="s">
        <v>1346</v>
      </c>
      <c r="E1236" t="s">
        <v>17</v>
      </c>
      <c r="F1236" t="s">
        <v>60</v>
      </c>
      <c r="G1236" t="s">
        <v>19</v>
      </c>
      <c r="H1236" t="s">
        <v>1347</v>
      </c>
      <c r="I1236" t="s">
        <v>1348</v>
      </c>
      <c r="J1236" t="s">
        <v>1569</v>
      </c>
      <c r="K1236" t="s">
        <v>85</v>
      </c>
      <c r="L1236" t="s">
        <v>86</v>
      </c>
      <c r="M1236" s="2">
        <v>0.25141781727067403</v>
      </c>
      <c r="N1236">
        <v>1</v>
      </c>
      <c r="O1236" t="s">
        <v>87</v>
      </c>
      <c r="P1236" t="s">
        <v>1573</v>
      </c>
      <c r="T1236">
        <v>0.25141799999999997</v>
      </c>
    </row>
    <row r="1237" spans="1:20">
      <c r="A1237">
        <v>14</v>
      </c>
      <c r="B1237" t="s">
        <v>1578</v>
      </c>
      <c r="C1237" t="s">
        <v>15</v>
      </c>
      <c r="D1237" t="s">
        <v>1346</v>
      </c>
      <c r="E1237" t="s">
        <v>17</v>
      </c>
      <c r="F1237" t="s">
        <v>60</v>
      </c>
      <c r="G1237" t="s">
        <v>19</v>
      </c>
      <c r="H1237" t="s">
        <v>1347</v>
      </c>
      <c r="I1237" t="s">
        <v>1348</v>
      </c>
      <c r="J1237" t="s">
        <v>1569</v>
      </c>
      <c r="K1237" t="s">
        <v>85</v>
      </c>
      <c r="L1237" t="s">
        <v>86</v>
      </c>
      <c r="M1237" s="2">
        <v>0.49526256455622386</v>
      </c>
      <c r="N1237">
        <v>1</v>
      </c>
      <c r="O1237" t="s">
        <v>87</v>
      </c>
      <c r="P1237" t="s">
        <v>1573</v>
      </c>
      <c r="T1237">
        <v>0.49526300000000001</v>
      </c>
    </row>
    <row r="1238" spans="1:20">
      <c r="A1238">
        <v>15</v>
      </c>
      <c r="B1238" t="s">
        <v>1579</v>
      </c>
      <c r="C1238" t="s">
        <v>15</v>
      </c>
      <c r="D1238" t="s">
        <v>1346</v>
      </c>
      <c r="E1238" t="s">
        <v>17</v>
      </c>
      <c r="F1238" t="s">
        <v>60</v>
      </c>
      <c r="G1238" t="s">
        <v>19</v>
      </c>
      <c r="H1238" t="s">
        <v>1347</v>
      </c>
      <c r="I1238" t="s">
        <v>1348</v>
      </c>
      <c r="J1238" t="s">
        <v>1569</v>
      </c>
      <c r="K1238" t="s">
        <v>85</v>
      </c>
      <c r="L1238" t="s">
        <v>86</v>
      </c>
      <c r="M1238" s="2">
        <v>0.39396802236795936</v>
      </c>
      <c r="N1238">
        <v>1</v>
      </c>
      <c r="O1238" t="s">
        <v>87</v>
      </c>
      <c r="P1238" t="s">
        <v>1573</v>
      </c>
      <c r="T1238">
        <v>0.39396799999999998</v>
      </c>
    </row>
    <row r="1239" spans="1:20">
      <c r="A1239">
        <v>16</v>
      </c>
      <c r="B1239" t="s">
        <v>1580</v>
      </c>
      <c r="C1239" t="s">
        <v>15</v>
      </c>
      <c r="D1239" t="s">
        <v>1346</v>
      </c>
      <c r="E1239" t="s">
        <v>17</v>
      </c>
      <c r="F1239" t="s">
        <v>60</v>
      </c>
      <c r="G1239" t="s">
        <v>19</v>
      </c>
      <c r="H1239" t="s">
        <v>1347</v>
      </c>
      <c r="I1239" t="s">
        <v>1348</v>
      </c>
      <c r="J1239" t="s">
        <v>1569</v>
      </c>
      <c r="K1239" t="s">
        <v>85</v>
      </c>
      <c r="L1239" t="s">
        <v>86</v>
      </c>
      <c r="M1239" s="2">
        <v>17.260033015473724</v>
      </c>
      <c r="N1239">
        <v>1</v>
      </c>
      <c r="O1239" t="s">
        <v>87</v>
      </c>
      <c r="P1239" t="s">
        <v>1573</v>
      </c>
      <c r="T1239">
        <v>17.260048000000001</v>
      </c>
    </row>
    <row r="1240" spans="1:20">
      <c r="A1240">
        <v>17</v>
      </c>
      <c r="B1240" t="s">
        <v>1581</v>
      </c>
      <c r="C1240" t="s">
        <v>15</v>
      </c>
      <c r="D1240" t="s">
        <v>1346</v>
      </c>
      <c r="E1240" t="s">
        <v>17</v>
      </c>
      <c r="F1240" t="s">
        <v>60</v>
      </c>
      <c r="G1240" t="s">
        <v>19</v>
      </c>
      <c r="H1240" t="s">
        <v>1347</v>
      </c>
      <c r="I1240" t="s">
        <v>1348</v>
      </c>
      <c r="J1240" t="s">
        <v>1569</v>
      </c>
      <c r="K1240" t="s">
        <v>85</v>
      </c>
      <c r="L1240" t="s">
        <v>86</v>
      </c>
      <c r="M1240" s="2">
        <v>0.43884853689032977</v>
      </c>
      <c r="N1240">
        <v>1</v>
      </c>
      <c r="O1240" t="s">
        <v>87</v>
      </c>
      <c r="P1240" t="s">
        <v>1573</v>
      </c>
      <c r="T1240">
        <v>0.43884899999999999</v>
      </c>
    </row>
    <row r="1241" spans="1:20">
      <c r="A1241">
        <v>18</v>
      </c>
      <c r="B1241" t="s">
        <v>1582</v>
      </c>
      <c r="C1241" t="s">
        <v>15</v>
      </c>
      <c r="D1241" t="s">
        <v>1346</v>
      </c>
      <c r="E1241" t="s">
        <v>17</v>
      </c>
      <c r="F1241" t="s">
        <v>60</v>
      </c>
      <c r="G1241" t="s">
        <v>19</v>
      </c>
      <c r="H1241" t="s">
        <v>1347</v>
      </c>
      <c r="I1241" t="s">
        <v>1348</v>
      </c>
      <c r="J1241" t="s">
        <v>1569</v>
      </c>
      <c r="K1241" t="s">
        <v>85</v>
      </c>
      <c r="L1241" t="s">
        <v>86</v>
      </c>
      <c r="M1241" s="2">
        <v>2.7617407216953391</v>
      </c>
      <c r="N1241">
        <v>1</v>
      </c>
      <c r="O1241" t="s">
        <v>87</v>
      </c>
      <c r="P1241" t="s">
        <v>1573</v>
      </c>
      <c r="T1241">
        <v>2.7617430000000001</v>
      </c>
    </row>
    <row r="1242" spans="1:20">
      <c r="A1242">
        <v>19</v>
      </c>
      <c r="B1242" t="s">
        <v>1583</v>
      </c>
      <c r="C1242" t="s">
        <v>15</v>
      </c>
      <c r="D1242" t="s">
        <v>1346</v>
      </c>
      <c r="E1242" t="s">
        <v>17</v>
      </c>
      <c r="F1242" t="s">
        <v>60</v>
      </c>
      <c r="G1242" t="s">
        <v>19</v>
      </c>
      <c r="H1242" t="s">
        <v>1347</v>
      </c>
      <c r="I1242" t="s">
        <v>1348</v>
      </c>
      <c r="J1242" t="s">
        <v>1569</v>
      </c>
      <c r="K1242" t="s">
        <v>85</v>
      </c>
      <c r="L1242" t="s">
        <v>86</v>
      </c>
      <c r="M1242" s="2">
        <v>0.2594365293091434</v>
      </c>
      <c r="N1242">
        <v>1</v>
      </c>
      <c r="O1242" t="s">
        <v>87</v>
      </c>
      <c r="P1242" t="s">
        <v>1584</v>
      </c>
      <c r="T1242">
        <v>0.25943699999999997</v>
      </c>
    </row>
    <row r="1243" spans="1:20">
      <c r="A1243">
        <v>20</v>
      </c>
      <c r="B1243" t="s">
        <v>1585</v>
      </c>
      <c r="C1243" t="s">
        <v>15</v>
      </c>
      <c r="D1243" t="s">
        <v>1346</v>
      </c>
      <c r="E1243" t="s">
        <v>17</v>
      </c>
      <c r="F1243" t="s">
        <v>60</v>
      </c>
      <c r="G1243" t="s">
        <v>19</v>
      </c>
      <c r="H1243" t="s">
        <v>1347</v>
      </c>
      <c r="I1243" t="s">
        <v>1348</v>
      </c>
      <c r="J1243" t="s">
        <v>1569</v>
      </c>
      <c r="K1243" t="s">
        <v>85</v>
      </c>
      <c r="L1243" t="s">
        <v>86</v>
      </c>
      <c r="M1243" s="2">
        <v>0.16993634175632463</v>
      </c>
      <c r="N1243">
        <v>1</v>
      </c>
      <c r="O1243" t="s">
        <v>87</v>
      </c>
      <c r="P1243" t="s">
        <v>1584</v>
      </c>
      <c r="T1243">
        <v>0.169936</v>
      </c>
    </row>
    <row r="1244" spans="1:20">
      <c r="A1244">
        <v>21</v>
      </c>
      <c r="B1244" t="s">
        <v>1586</v>
      </c>
      <c r="C1244" t="s">
        <v>15</v>
      </c>
      <c r="D1244" t="s">
        <v>1346</v>
      </c>
      <c r="E1244" t="s">
        <v>17</v>
      </c>
      <c r="F1244" t="s">
        <v>60</v>
      </c>
      <c r="G1244" t="s">
        <v>19</v>
      </c>
      <c r="H1244" t="s">
        <v>1347</v>
      </c>
      <c r="I1244" t="s">
        <v>1348</v>
      </c>
      <c r="J1244" t="s">
        <v>1569</v>
      </c>
      <c r="K1244" t="s">
        <v>85</v>
      </c>
      <c r="L1244" t="s">
        <v>86</v>
      </c>
      <c r="M1244" s="2">
        <v>1.7373732293679545</v>
      </c>
      <c r="N1244">
        <v>1</v>
      </c>
      <c r="O1244" t="s">
        <v>87</v>
      </c>
      <c r="P1244" t="s">
        <v>1584</v>
      </c>
      <c r="T1244">
        <v>1.7373749999999999</v>
      </c>
    </row>
    <row r="1245" spans="1:20">
      <c r="A1245">
        <v>22</v>
      </c>
      <c r="B1245" t="s">
        <v>1587</v>
      </c>
      <c r="C1245" t="s">
        <v>15</v>
      </c>
      <c r="D1245" t="s">
        <v>1346</v>
      </c>
      <c r="E1245" t="s">
        <v>17</v>
      </c>
      <c r="F1245" t="s">
        <v>60</v>
      </c>
      <c r="G1245" t="s">
        <v>19</v>
      </c>
      <c r="H1245" t="s">
        <v>1347</v>
      </c>
      <c r="I1245" t="s">
        <v>1348</v>
      </c>
      <c r="J1245" t="s">
        <v>1569</v>
      </c>
      <c r="K1245" t="s">
        <v>85</v>
      </c>
      <c r="L1245" t="s">
        <v>86</v>
      </c>
      <c r="M1245" s="2">
        <v>1.4305279404278872</v>
      </c>
      <c r="N1245">
        <v>1</v>
      </c>
      <c r="O1245" t="s">
        <v>87</v>
      </c>
      <c r="P1245" t="s">
        <v>1584</v>
      </c>
      <c r="T1245">
        <v>1.4305289999999999</v>
      </c>
    </row>
    <row r="1246" spans="1:20">
      <c r="A1246">
        <v>23</v>
      </c>
      <c r="B1246" t="s">
        <v>1588</v>
      </c>
      <c r="C1246" t="s">
        <v>15</v>
      </c>
      <c r="D1246" t="s">
        <v>1346</v>
      </c>
      <c r="E1246" t="s">
        <v>17</v>
      </c>
      <c r="F1246" t="s">
        <v>60</v>
      </c>
      <c r="G1246" t="s">
        <v>19</v>
      </c>
      <c r="H1246" t="s">
        <v>1347</v>
      </c>
      <c r="I1246" t="s">
        <v>1348</v>
      </c>
      <c r="J1246" t="s">
        <v>1569</v>
      </c>
      <c r="K1246" t="s">
        <v>85</v>
      </c>
      <c r="L1246" t="s">
        <v>86</v>
      </c>
      <c r="M1246" s="2">
        <v>3.0097373096672482</v>
      </c>
      <c r="N1246">
        <v>1</v>
      </c>
      <c r="O1246" t="s">
        <v>87</v>
      </c>
      <c r="P1246" t="s">
        <v>1584</v>
      </c>
      <c r="T1246">
        <v>3.0097399999999999</v>
      </c>
    </row>
    <row r="1247" spans="1:20">
      <c r="A1247">
        <v>213</v>
      </c>
      <c r="B1247" t="s">
        <v>1617</v>
      </c>
      <c r="C1247" t="s">
        <v>15</v>
      </c>
      <c r="D1247" t="s">
        <v>1346</v>
      </c>
      <c r="E1247" t="s">
        <v>17</v>
      </c>
      <c r="F1247" t="s">
        <v>60</v>
      </c>
      <c r="G1247" t="s">
        <v>19</v>
      </c>
      <c r="H1247" t="s">
        <v>1347</v>
      </c>
      <c r="I1247" t="s">
        <v>1348</v>
      </c>
      <c r="J1247" t="s">
        <v>1569</v>
      </c>
      <c r="K1247" t="s">
        <v>85</v>
      </c>
      <c r="L1247" t="s">
        <v>86</v>
      </c>
      <c r="M1247" s="2">
        <v>5.1709942743262678</v>
      </c>
      <c r="N1247">
        <v>1</v>
      </c>
      <c r="O1247" t="s">
        <v>87</v>
      </c>
      <c r="P1247" t="s">
        <v>1584</v>
      </c>
      <c r="T1247">
        <v>5.1709990000000001</v>
      </c>
    </row>
    <row r="1248" spans="1:20">
      <c r="A1248">
        <v>215</v>
      </c>
      <c r="B1248" t="s">
        <v>1618</v>
      </c>
      <c r="C1248" t="s">
        <v>15</v>
      </c>
      <c r="D1248" t="s">
        <v>1346</v>
      </c>
      <c r="E1248" t="s">
        <v>17</v>
      </c>
      <c r="F1248" t="s">
        <v>60</v>
      </c>
      <c r="G1248" t="s">
        <v>19</v>
      </c>
      <c r="H1248" t="s">
        <v>1347</v>
      </c>
      <c r="I1248" t="s">
        <v>1348</v>
      </c>
      <c r="J1248" t="s">
        <v>1569</v>
      </c>
      <c r="K1248" t="s">
        <v>85</v>
      </c>
      <c r="L1248" t="s">
        <v>86</v>
      </c>
      <c r="M1248" s="2">
        <v>3.9057705465471995</v>
      </c>
      <c r="N1248">
        <v>1</v>
      </c>
      <c r="O1248" t="s">
        <v>87</v>
      </c>
      <c r="P1248" t="s">
        <v>1584</v>
      </c>
      <c r="T1248">
        <v>3.9057740000000001</v>
      </c>
    </row>
    <row r="1249" spans="1:20">
      <c r="A1249">
        <v>216</v>
      </c>
      <c r="B1249" t="s">
        <v>1619</v>
      </c>
      <c r="C1249" t="s">
        <v>15</v>
      </c>
      <c r="D1249" t="s">
        <v>1346</v>
      </c>
      <c r="E1249" t="s">
        <v>17</v>
      </c>
      <c r="F1249" t="s">
        <v>60</v>
      </c>
      <c r="G1249" t="s">
        <v>19</v>
      </c>
      <c r="H1249" t="s">
        <v>1347</v>
      </c>
      <c r="I1249" t="s">
        <v>1348</v>
      </c>
      <c r="J1249" t="s">
        <v>1569</v>
      </c>
      <c r="K1249" t="s">
        <v>85</v>
      </c>
      <c r="L1249" t="s">
        <v>86</v>
      </c>
      <c r="M1249" s="2">
        <v>6.1938439165179915</v>
      </c>
      <c r="N1249">
        <v>1</v>
      </c>
      <c r="O1249" t="s">
        <v>87</v>
      </c>
      <c r="P1249" t="s">
        <v>1584</v>
      </c>
      <c r="T1249">
        <v>6.1938490000000002</v>
      </c>
    </row>
    <row r="1250" spans="1:20">
      <c r="A1250">
        <v>217</v>
      </c>
      <c r="B1250" t="s">
        <v>1620</v>
      </c>
      <c r="C1250" t="s">
        <v>15</v>
      </c>
      <c r="D1250" t="s">
        <v>1346</v>
      </c>
      <c r="E1250" t="s">
        <v>17</v>
      </c>
      <c r="F1250" t="s">
        <v>60</v>
      </c>
      <c r="G1250" t="s">
        <v>19</v>
      </c>
      <c r="H1250" t="s">
        <v>1347</v>
      </c>
      <c r="I1250" t="s">
        <v>1348</v>
      </c>
      <c r="J1250" t="s">
        <v>1569</v>
      </c>
      <c r="K1250" t="s">
        <v>85</v>
      </c>
      <c r="L1250" t="s">
        <v>86</v>
      </c>
      <c r="M1250" s="2">
        <v>0.37119312874673205</v>
      </c>
      <c r="N1250">
        <v>1</v>
      </c>
      <c r="O1250" t="s">
        <v>87</v>
      </c>
      <c r="P1250" t="s">
        <v>1584</v>
      </c>
      <c r="Q1250" s="2">
        <f>SUM(M1230:M1250)</f>
        <v>48.858966283241827</v>
      </c>
      <c r="T1250">
        <v>0.371193</v>
      </c>
    </row>
    <row r="1251" spans="1:20">
      <c r="A1251">
        <v>24</v>
      </c>
      <c r="B1251" t="s">
        <v>1589</v>
      </c>
      <c r="C1251" t="s">
        <v>15</v>
      </c>
      <c r="D1251" t="s">
        <v>1346</v>
      </c>
      <c r="E1251" t="s">
        <v>17</v>
      </c>
      <c r="F1251" t="s">
        <v>60</v>
      </c>
      <c r="G1251" t="s">
        <v>19</v>
      </c>
      <c r="H1251" t="s">
        <v>1347</v>
      </c>
      <c r="I1251" t="s">
        <v>1348</v>
      </c>
      <c r="J1251" t="s">
        <v>1479</v>
      </c>
      <c r="K1251" t="s">
        <v>85</v>
      </c>
      <c r="L1251" t="s">
        <v>86</v>
      </c>
      <c r="M1251" s="2">
        <v>2.181343149997776</v>
      </c>
      <c r="N1251">
        <v>1</v>
      </c>
      <c r="O1251" t="s">
        <v>87</v>
      </c>
      <c r="P1251" t="s">
        <v>1590</v>
      </c>
      <c r="T1251">
        <v>2.1813449999999999</v>
      </c>
    </row>
    <row r="1252" spans="1:20">
      <c r="A1252">
        <v>25</v>
      </c>
      <c r="B1252" t="s">
        <v>1591</v>
      </c>
      <c r="C1252" t="s">
        <v>15</v>
      </c>
      <c r="D1252" t="s">
        <v>1346</v>
      </c>
      <c r="E1252" t="s">
        <v>17</v>
      </c>
      <c r="F1252" t="s">
        <v>60</v>
      </c>
      <c r="G1252" t="s">
        <v>19</v>
      </c>
      <c r="H1252" t="s">
        <v>1347</v>
      </c>
      <c r="I1252" t="s">
        <v>1348</v>
      </c>
      <c r="J1252" t="s">
        <v>1479</v>
      </c>
      <c r="K1252" t="s">
        <v>85</v>
      </c>
      <c r="L1252" t="s">
        <v>86</v>
      </c>
      <c r="M1252" s="2">
        <v>0.33745706498371575</v>
      </c>
      <c r="N1252">
        <v>1</v>
      </c>
      <c r="O1252" t="s">
        <v>87</v>
      </c>
      <c r="P1252" t="s">
        <v>1590</v>
      </c>
      <c r="T1252">
        <v>0.33745700000000001</v>
      </c>
    </row>
    <row r="1253" spans="1:20">
      <c r="A1253">
        <v>26</v>
      </c>
      <c r="B1253" t="s">
        <v>1592</v>
      </c>
      <c r="C1253" t="s">
        <v>15</v>
      </c>
      <c r="D1253" t="s">
        <v>1346</v>
      </c>
      <c r="E1253" t="s">
        <v>17</v>
      </c>
      <c r="F1253" t="s">
        <v>60</v>
      </c>
      <c r="G1253" t="s">
        <v>19</v>
      </c>
      <c r="H1253" t="s">
        <v>1347</v>
      </c>
      <c r="I1253" t="s">
        <v>1348</v>
      </c>
      <c r="J1253" t="s">
        <v>1479</v>
      </c>
      <c r="K1253" t="s">
        <v>85</v>
      </c>
      <c r="L1253" t="s">
        <v>86</v>
      </c>
      <c r="M1253" s="2">
        <v>1.0502462692062489</v>
      </c>
      <c r="N1253">
        <v>1</v>
      </c>
      <c r="O1253" t="s">
        <v>87</v>
      </c>
      <c r="P1253" t="s">
        <v>1590</v>
      </c>
      <c r="T1253">
        <v>1.0502469999999999</v>
      </c>
    </row>
    <row r="1254" spans="1:20">
      <c r="A1254">
        <v>27</v>
      </c>
      <c r="B1254" t="s">
        <v>1593</v>
      </c>
      <c r="C1254" t="s">
        <v>15</v>
      </c>
      <c r="D1254" t="s">
        <v>1346</v>
      </c>
      <c r="E1254" t="s">
        <v>17</v>
      </c>
      <c r="F1254" t="s">
        <v>60</v>
      </c>
      <c r="G1254" t="s">
        <v>19</v>
      </c>
      <c r="H1254" t="s">
        <v>1347</v>
      </c>
      <c r="I1254" t="s">
        <v>1348</v>
      </c>
      <c r="J1254" t="s">
        <v>1479</v>
      </c>
      <c r="K1254" t="s">
        <v>85</v>
      </c>
      <c r="L1254" t="s">
        <v>86</v>
      </c>
      <c r="M1254" s="2">
        <v>18.093710899808741</v>
      </c>
      <c r="N1254">
        <v>1</v>
      </c>
      <c r="O1254" t="s">
        <v>87</v>
      </c>
      <c r="P1254" t="s">
        <v>1590</v>
      </c>
      <c r="T1254">
        <v>18.093727000000001</v>
      </c>
    </row>
    <row r="1255" spans="1:20">
      <c r="A1255">
        <v>28</v>
      </c>
      <c r="B1255" t="s">
        <v>1594</v>
      </c>
      <c r="C1255" t="s">
        <v>15</v>
      </c>
      <c r="D1255" t="s">
        <v>1346</v>
      </c>
      <c r="E1255" t="s">
        <v>17</v>
      </c>
      <c r="F1255" t="s">
        <v>60</v>
      </c>
      <c r="G1255" t="s">
        <v>19</v>
      </c>
      <c r="H1255" t="s">
        <v>1347</v>
      </c>
      <c r="I1255" t="s">
        <v>1348</v>
      </c>
      <c r="J1255" t="s">
        <v>1479</v>
      </c>
      <c r="K1255" t="s">
        <v>85</v>
      </c>
      <c r="L1255" t="s">
        <v>86</v>
      </c>
      <c r="M1255" s="2">
        <v>0.1226665034125223</v>
      </c>
      <c r="N1255">
        <v>1</v>
      </c>
      <c r="O1255" t="s">
        <v>87</v>
      </c>
      <c r="P1255" t="s">
        <v>1590</v>
      </c>
      <c r="T1255">
        <v>0.122667</v>
      </c>
    </row>
    <row r="1256" spans="1:20">
      <c r="A1256">
        <v>29</v>
      </c>
      <c r="B1256" t="s">
        <v>1595</v>
      </c>
      <c r="C1256" t="s">
        <v>15</v>
      </c>
      <c r="D1256" t="s">
        <v>1346</v>
      </c>
      <c r="E1256" t="s">
        <v>17</v>
      </c>
      <c r="F1256" t="s">
        <v>60</v>
      </c>
      <c r="G1256" t="s">
        <v>19</v>
      </c>
      <c r="H1256" t="s">
        <v>1347</v>
      </c>
      <c r="I1256" t="s">
        <v>1348</v>
      </c>
      <c r="J1256" t="s">
        <v>1479</v>
      </c>
      <c r="K1256" t="s">
        <v>85</v>
      </c>
      <c r="L1256" t="s">
        <v>86</v>
      </c>
      <c r="M1256" s="2">
        <v>0.86514570901884424</v>
      </c>
      <c r="N1256">
        <v>1</v>
      </c>
      <c r="O1256" t="s">
        <v>87</v>
      </c>
      <c r="P1256" t="s">
        <v>1590</v>
      </c>
      <c r="T1256">
        <v>0.86514599999999997</v>
      </c>
    </row>
    <row r="1257" spans="1:20">
      <c r="A1257">
        <v>30</v>
      </c>
      <c r="B1257" t="s">
        <v>1596</v>
      </c>
      <c r="C1257" t="s">
        <v>15</v>
      </c>
      <c r="D1257" t="s">
        <v>1346</v>
      </c>
      <c r="E1257" t="s">
        <v>17</v>
      </c>
      <c r="F1257" t="s">
        <v>60</v>
      </c>
      <c r="G1257" t="s">
        <v>19</v>
      </c>
      <c r="H1257" t="s">
        <v>1347</v>
      </c>
      <c r="I1257" t="s">
        <v>1348</v>
      </c>
      <c r="J1257" t="s">
        <v>1479</v>
      </c>
      <c r="K1257" t="s">
        <v>85</v>
      </c>
      <c r="L1257" t="s">
        <v>86</v>
      </c>
      <c r="M1257" s="2">
        <v>5.3357854358687975</v>
      </c>
      <c r="N1257">
        <v>1</v>
      </c>
      <c r="O1257" t="s">
        <v>87</v>
      </c>
      <c r="P1257" t="s">
        <v>1590</v>
      </c>
      <c r="T1257">
        <v>5.3357900000000003</v>
      </c>
    </row>
    <row r="1258" spans="1:20">
      <c r="A1258">
        <v>31</v>
      </c>
      <c r="B1258" t="s">
        <v>1597</v>
      </c>
      <c r="C1258" t="s">
        <v>15</v>
      </c>
      <c r="D1258" t="s">
        <v>1346</v>
      </c>
      <c r="E1258" t="s">
        <v>17</v>
      </c>
      <c r="F1258" t="s">
        <v>60</v>
      </c>
      <c r="G1258" t="s">
        <v>19</v>
      </c>
      <c r="H1258" t="s">
        <v>1347</v>
      </c>
      <c r="I1258" t="s">
        <v>1348</v>
      </c>
      <c r="J1258" t="s">
        <v>1479</v>
      </c>
      <c r="K1258" t="s">
        <v>85</v>
      </c>
      <c r="L1258" t="s">
        <v>86</v>
      </c>
      <c r="M1258" s="2">
        <v>9.0050625746875337</v>
      </c>
      <c r="N1258">
        <v>1</v>
      </c>
      <c r="O1258" t="s">
        <v>87</v>
      </c>
      <c r="P1258" t="s">
        <v>1590</v>
      </c>
      <c r="T1258">
        <v>9.0050709999999992</v>
      </c>
    </row>
    <row r="1259" spans="1:20">
      <c r="A1259">
        <v>32</v>
      </c>
      <c r="B1259" t="s">
        <v>1598</v>
      </c>
      <c r="C1259" t="s">
        <v>15</v>
      </c>
      <c r="D1259" t="s">
        <v>1346</v>
      </c>
      <c r="E1259" t="s">
        <v>17</v>
      </c>
      <c r="F1259" t="s">
        <v>60</v>
      </c>
      <c r="G1259" t="s">
        <v>19</v>
      </c>
      <c r="H1259" t="s">
        <v>1347</v>
      </c>
      <c r="I1259" t="s">
        <v>1348</v>
      </c>
      <c r="J1259" t="s">
        <v>1479</v>
      </c>
      <c r="K1259" t="s">
        <v>85</v>
      </c>
      <c r="L1259" t="s">
        <v>86</v>
      </c>
      <c r="M1259" s="2">
        <v>0.95409170294994139</v>
      </c>
      <c r="N1259">
        <v>1</v>
      </c>
      <c r="O1259" t="s">
        <v>87</v>
      </c>
      <c r="P1259" t="s">
        <v>1590</v>
      </c>
      <c r="T1259">
        <v>0.95409299999999997</v>
      </c>
    </row>
    <row r="1260" spans="1:20">
      <c r="A1260">
        <v>33</v>
      </c>
      <c r="B1260" t="s">
        <v>1599</v>
      </c>
      <c r="C1260" t="s">
        <v>15</v>
      </c>
      <c r="D1260" t="s">
        <v>1346</v>
      </c>
      <c r="E1260" t="s">
        <v>17</v>
      </c>
      <c r="F1260" t="s">
        <v>60</v>
      </c>
      <c r="G1260" t="s">
        <v>19</v>
      </c>
      <c r="H1260" t="s">
        <v>1347</v>
      </c>
      <c r="I1260" t="s">
        <v>1348</v>
      </c>
      <c r="J1260" t="s">
        <v>1479</v>
      </c>
      <c r="K1260" t="s">
        <v>85</v>
      </c>
      <c r="L1260" t="s">
        <v>86</v>
      </c>
      <c r="M1260" s="2">
        <v>2.3381361658174487</v>
      </c>
      <c r="N1260">
        <v>1</v>
      </c>
      <c r="O1260" t="s">
        <v>87</v>
      </c>
      <c r="P1260" t="s">
        <v>1590</v>
      </c>
      <c r="T1260">
        <v>2.3381379999999998</v>
      </c>
    </row>
    <row r="1261" spans="1:20">
      <c r="A1261">
        <v>34</v>
      </c>
      <c r="B1261" t="s">
        <v>1600</v>
      </c>
      <c r="C1261" t="s">
        <v>15</v>
      </c>
      <c r="D1261" t="s">
        <v>1346</v>
      </c>
      <c r="E1261" t="s">
        <v>17</v>
      </c>
      <c r="F1261" t="s">
        <v>60</v>
      </c>
      <c r="G1261" t="s">
        <v>19</v>
      </c>
      <c r="H1261" t="s">
        <v>1347</v>
      </c>
      <c r="I1261" t="s">
        <v>1348</v>
      </c>
      <c r="J1261" t="s">
        <v>1479</v>
      </c>
      <c r="K1261" t="s">
        <v>85</v>
      </c>
      <c r="L1261" t="s">
        <v>86</v>
      </c>
      <c r="M1261" s="2">
        <v>1.6185681026771372</v>
      </c>
      <c r="N1261">
        <v>1</v>
      </c>
      <c r="O1261" t="s">
        <v>87</v>
      </c>
      <c r="P1261" t="s">
        <v>1590</v>
      </c>
      <c r="T1261">
        <v>1.6185700000000001</v>
      </c>
    </row>
    <row r="1262" spans="1:20">
      <c r="A1262">
        <v>35</v>
      </c>
      <c r="B1262" t="s">
        <v>1601</v>
      </c>
      <c r="C1262" t="s">
        <v>15</v>
      </c>
      <c r="D1262" t="s">
        <v>1346</v>
      </c>
      <c r="E1262" t="s">
        <v>17</v>
      </c>
      <c r="F1262" t="s">
        <v>60</v>
      </c>
      <c r="G1262" t="s">
        <v>19</v>
      </c>
      <c r="H1262" t="s">
        <v>1347</v>
      </c>
      <c r="I1262" t="s">
        <v>1348</v>
      </c>
      <c r="J1262" t="s">
        <v>1479</v>
      </c>
      <c r="K1262" t="s">
        <v>85</v>
      </c>
      <c r="L1262" t="s">
        <v>86</v>
      </c>
      <c r="M1262" s="2">
        <v>0.46842484321177402</v>
      </c>
      <c r="N1262">
        <v>1</v>
      </c>
      <c r="O1262" t="s">
        <v>87</v>
      </c>
      <c r="P1262" t="s">
        <v>1590</v>
      </c>
      <c r="T1262">
        <v>0.46842499999999998</v>
      </c>
    </row>
    <row r="1263" spans="1:20">
      <c r="A1263">
        <v>36</v>
      </c>
      <c r="B1263" t="s">
        <v>1602</v>
      </c>
      <c r="C1263" t="s">
        <v>15</v>
      </c>
      <c r="D1263" t="s">
        <v>1346</v>
      </c>
      <c r="E1263" t="s">
        <v>17</v>
      </c>
      <c r="F1263" t="s">
        <v>60</v>
      </c>
      <c r="G1263" t="s">
        <v>19</v>
      </c>
      <c r="H1263" t="s">
        <v>1347</v>
      </c>
      <c r="I1263" t="s">
        <v>1348</v>
      </c>
      <c r="J1263" t="s">
        <v>1479</v>
      </c>
      <c r="K1263" t="s">
        <v>85</v>
      </c>
      <c r="L1263" t="s">
        <v>86</v>
      </c>
      <c r="M1263" s="2">
        <v>3.7352933921608358</v>
      </c>
      <c r="N1263">
        <v>1</v>
      </c>
      <c r="O1263" t="s">
        <v>87</v>
      </c>
      <c r="P1263" t="s">
        <v>1590</v>
      </c>
      <c r="Q1263" s="2">
        <f>SUM(M1251:M1263)</f>
        <v>46.105931813801305</v>
      </c>
      <c r="T1263">
        <v>3.7352970000000001</v>
      </c>
    </row>
    <row r="1264" spans="1:20">
      <c r="A1264">
        <v>214</v>
      </c>
      <c r="B1264" t="s">
        <v>1478</v>
      </c>
      <c r="C1264" t="s">
        <v>15</v>
      </c>
      <c r="D1264" t="s">
        <v>1346</v>
      </c>
      <c r="E1264" t="s">
        <v>17</v>
      </c>
      <c r="F1264" t="s">
        <v>60</v>
      </c>
      <c r="G1264" t="s">
        <v>19</v>
      </c>
      <c r="H1264" t="s">
        <v>1347</v>
      </c>
      <c r="I1264" t="s">
        <v>1348</v>
      </c>
      <c r="J1264" t="s">
        <v>1479</v>
      </c>
      <c r="K1264" t="s">
        <v>23</v>
      </c>
      <c r="L1264" t="s">
        <v>24</v>
      </c>
      <c r="M1264" s="2">
        <v>4.4694939256608821</v>
      </c>
      <c r="N1264">
        <v>4</v>
      </c>
      <c r="O1264" t="s">
        <v>25</v>
      </c>
      <c r="P1264" t="s">
        <v>1480</v>
      </c>
      <c r="T1264">
        <v>4.4694979999999997</v>
      </c>
    </row>
    <row r="1265" spans="1:20">
      <c r="A1265">
        <v>278</v>
      </c>
      <c r="B1265" t="s">
        <v>1732</v>
      </c>
      <c r="C1265" t="s">
        <v>15</v>
      </c>
      <c r="D1265" t="s">
        <v>1346</v>
      </c>
      <c r="E1265" t="s">
        <v>17</v>
      </c>
      <c r="F1265" t="s">
        <v>60</v>
      </c>
      <c r="G1265" t="s">
        <v>19</v>
      </c>
      <c r="H1265" t="s">
        <v>1347</v>
      </c>
      <c r="I1265" t="s">
        <v>1348</v>
      </c>
      <c r="J1265" t="s">
        <v>1479</v>
      </c>
      <c r="K1265" t="s">
        <v>184</v>
      </c>
      <c r="L1265" t="s">
        <v>185</v>
      </c>
      <c r="M1265" s="2">
        <v>0.62489915391192186</v>
      </c>
      <c r="N1265">
        <v>4</v>
      </c>
      <c r="O1265" t="s">
        <v>25</v>
      </c>
      <c r="P1265" t="s">
        <v>1733</v>
      </c>
      <c r="T1265">
        <v>0.62490000000000001</v>
      </c>
    </row>
    <row r="1266" spans="1:20">
      <c r="A1266">
        <v>279</v>
      </c>
      <c r="B1266" t="s">
        <v>1734</v>
      </c>
      <c r="C1266" t="s">
        <v>15</v>
      </c>
      <c r="D1266" t="s">
        <v>1346</v>
      </c>
      <c r="E1266" t="s">
        <v>17</v>
      </c>
      <c r="F1266" t="s">
        <v>60</v>
      </c>
      <c r="G1266" t="s">
        <v>19</v>
      </c>
      <c r="H1266" t="s">
        <v>1347</v>
      </c>
      <c r="I1266" t="s">
        <v>1348</v>
      </c>
      <c r="J1266" t="s">
        <v>1479</v>
      </c>
      <c r="K1266" t="s">
        <v>184</v>
      </c>
      <c r="L1266" t="s">
        <v>185</v>
      </c>
      <c r="M1266" s="2">
        <v>1.0340441502794759</v>
      </c>
      <c r="N1266">
        <v>4</v>
      </c>
      <c r="O1266" t="s">
        <v>25</v>
      </c>
      <c r="P1266" t="s">
        <v>1733</v>
      </c>
      <c r="T1266">
        <v>1.0340450000000001</v>
      </c>
    </row>
    <row r="1267" spans="1:20">
      <c r="A1267">
        <v>348</v>
      </c>
      <c r="B1267" t="s">
        <v>1357</v>
      </c>
      <c r="C1267" t="s">
        <v>15</v>
      </c>
      <c r="D1267" t="s">
        <v>1346</v>
      </c>
      <c r="E1267" t="s">
        <v>17</v>
      </c>
      <c r="F1267" t="s">
        <v>60</v>
      </c>
      <c r="G1267" t="s">
        <v>19</v>
      </c>
      <c r="H1267" t="s">
        <v>1347</v>
      </c>
      <c r="I1267" t="s">
        <v>1348</v>
      </c>
      <c r="J1267" t="s">
        <v>1358</v>
      </c>
      <c r="K1267" t="s">
        <v>228</v>
      </c>
      <c r="L1267" t="s">
        <v>229</v>
      </c>
      <c r="M1267" s="2">
        <v>5.7023153385587833</v>
      </c>
      <c r="N1267">
        <v>1</v>
      </c>
      <c r="O1267" t="s">
        <v>87</v>
      </c>
      <c r="P1267" t="s">
        <v>1359</v>
      </c>
      <c r="T1267">
        <v>5.7023200000000003</v>
      </c>
    </row>
    <row r="1268" spans="1:20">
      <c r="A1268">
        <v>353</v>
      </c>
      <c r="B1268" t="s">
        <v>1357</v>
      </c>
      <c r="C1268" t="s">
        <v>15</v>
      </c>
      <c r="D1268" t="s">
        <v>1346</v>
      </c>
      <c r="E1268" t="s">
        <v>17</v>
      </c>
      <c r="F1268" t="s">
        <v>60</v>
      </c>
      <c r="G1268" t="s">
        <v>19</v>
      </c>
      <c r="H1268" t="s">
        <v>1347</v>
      </c>
      <c r="I1268" t="s">
        <v>1348</v>
      </c>
      <c r="J1268" t="s">
        <v>1358</v>
      </c>
      <c r="K1268" t="s">
        <v>228</v>
      </c>
      <c r="L1268" t="s">
        <v>229</v>
      </c>
      <c r="M1268" s="2">
        <v>15.456363213207277</v>
      </c>
      <c r="N1268">
        <v>1</v>
      </c>
      <c r="O1268" t="s">
        <v>87</v>
      </c>
      <c r="P1268" t="s">
        <v>1359</v>
      </c>
      <c r="T1268">
        <v>15.456377</v>
      </c>
    </row>
    <row r="1269" spans="1:20">
      <c r="A1269">
        <v>354</v>
      </c>
      <c r="B1269" t="s">
        <v>1357</v>
      </c>
      <c r="C1269" t="s">
        <v>15</v>
      </c>
      <c r="D1269" t="s">
        <v>1346</v>
      </c>
      <c r="E1269" t="s">
        <v>17</v>
      </c>
      <c r="F1269" t="s">
        <v>60</v>
      </c>
      <c r="G1269" t="s">
        <v>19</v>
      </c>
      <c r="H1269" t="s">
        <v>1347</v>
      </c>
      <c r="I1269" t="s">
        <v>1348</v>
      </c>
      <c r="J1269" t="s">
        <v>1358</v>
      </c>
      <c r="K1269" t="s">
        <v>228</v>
      </c>
      <c r="L1269" t="s">
        <v>229</v>
      </c>
      <c r="M1269" s="2">
        <v>7.9040936585402006</v>
      </c>
      <c r="N1269">
        <v>1</v>
      </c>
      <c r="O1269" t="s">
        <v>87</v>
      </c>
      <c r="P1269" t="s">
        <v>1359</v>
      </c>
      <c r="T1269">
        <v>7.9041009999999998</v>
      </c>
    </row>
    <row r="1270" spans="1:20">
      <c r="A1270">
        <v>355</v>
      </c>
      <c r="B1270" t="s">
        <v>1357</v>
      </c>
      <c r="C1270" t="s">
        <v>15</v>
      </c>
      <c r="D1270" t="s">
        <v>1346</v>
      </c>
      <c r="E1270" t="s">
        <v>17</v>
      </c>
      <c r="F1270" t="s">
        <v>60</v>
      </c>
      <c r="G1270" t="s">
        <v>19</v>
      </c>
      <c r="H1270" t="s">
        <v>1347</v>
      </c>
      <c r="I1270" t="s">
        <v>1348</v>
      </c>
      <c r="J1270" t="s">
        <v>1358</v>
      </c>
      <c r="K1270" t="s">
        <v>228</v>
      </c>
      <c r="L1270" t="s">
        <v>229</v>
      </c>
      <c r="M1270" s="2">
        <v>6.6275539185936747</v>
      </c>
      <c r="N1270">
        <v>1</v>
      </c>
      <c r="O1270" t="s">
        <v>87</v>
      </c>
      <c r="P1270" t="s">
        <v>1359</v>
      </c>
      <c r="T1270">
        <v>6.6275599999999999</v>
      </c>
    </row>
    <row r="1271" spans="1:20">
      <c r="A1271">
        <v>356</v>
      </c>
      <c r="B1271" t="s">
        <v>1357</v>
      </c>
      <c r="C1271" t="s">
        <v>15</v>
      </c>
      <c r="D1271" t="s">
        <v>1346</v>
      </c>
      <c r="E1271" t="s">
        <v>17</v>
      </c>
      <c r="F1271" t="s">
        <v>60</v>
      </c>
      <c r="G1271" t="s">
        <v>19</v>
      </c>
      <c r="H1271" t="s">
        <v>1347</v>
      </c>
      <c r="I1271" t="s">
        <v>1348</v>
      </c>
      <c r="J1271" t="s">
        <v>1358</v>
      </c>
      <c r="K1271" t="s">
        <v>228</v>
      </c>
      <c r="L1271" t="s">
        <v>229</v>
      </c>
      <c r="M1271" s="2">
        <v>13.945418957413896</v>
      </c>
      <c r="N1271">
        <v>1</v>
      </c>
      <c r="O1271" t="s">
        <v>87</v>
      </c>
      <c r="P1271" t="s">
        <v>1359</v>
      </c>
      <c r="T1271">
        <v>13.945430999999999</v>
      </c>
    </row>
    <row r="1272" spans="1:20">
      <c r="A1272">
        <v>358</v>
      </c>
      <c r="B1272" t="s">
        <v>1357</v>
      </c>
      <c r="C1272" t="s">
        <v>15</v>
      </c>
      <c r="D1272" t="s">
        <v>1346</v>
      </c>
      <c r="E1272" t="s">
        <v>17</v>
      </c>
      <c r="F1272" t="s">
        <v>60</v>
      </c>
      <c r="G1272" t="s">
        <v>19</v>
      </c>
      <c r="H1272" t="s">
        <v>1347</v>
      </c>
      <c r="I1272" t="s">
        <v>1348</v>
      </c>
      <c r="J1272" t="s">
        <v>1358</v>
      </c>
      <c r="K1272" t="s">
        <v>228</v>
      </c>
      <c r="L1272" t="s">
        <v>229</v>
      </c>
      <c r="M1272" s="2">
        <v>20.543399394098142</v>
      </c>
      <c r="N1272">
        <v>1</v>
      </c>
      <c r="O1272" t="s">
        <v>87</v>
      </c>
      <c r="P1272" t="s">
        <v>1359</v>
      </c>
      <c r="T1272">
        <v>20.543417999999999</v>
      </c>
    </row>
    <row r="1273" spans="1:20">
      <c r="A1273">
        <v>52</v>
      </c>
      <c r="B1273" t="s">
        <v>1559</v>
      </c>
      <c r="C1273" t="s">
        <v>15</v>
      </c>
      <c r="D1273" t="s">
        <v>1346</v>
      </c>
      <c r="E1273" t="s">
        <v>17</v>
      </c>
      <c r="F1273" t="s">
        <v>60</v>
      </c>
      <c r="G1273" t="s">
        <v>19</v>
      </c>
      <c r="H1273" t="s">
        <v>1347</v>
      </c>
      <c r="I1273" t="s">
        <v>1348</v>
      </c>
      <c r="J1273" t="s">
        <v>1358</v>
      </c>
      <c r="K1273" t="s">
        <v>989</v>
      </c>
      <c r="L1273" t="s">
        <v>990</v>
      </c>
      <c r="M1273" s="2">
        <v>12.358708959538999</v>
      </c>
      <c r="N1273">
        <v>1</v>
      </c>
      <c r="O1273" t="s">
        <v>87</v>
      </c>
      <c r="P1273" t="s">
        <v>1485</v>
      </c>
      <c r="T1273">
        <v>12.35872</v>
      </c>
    </row>
    <row r="1274" spans="1:20">
      <c r="A1274">
        <v>223</v>
      </c>
      <c r="B1274" t="s">
        <v>1566</v>
      </c>
      <c r="C1274" t="s">
        <v>15</v>
      </c>
      <c r="D1274" t="s">
        <v>1346</v>
      </c>
      <c r="E1274" t="s">
        <v>17</v>
      </c>
      <c r="F1274" t="s">
        <v>60</v>
      </c>
      <c r="G1274" t="s">
        <v>19</v>
      </c>
      <c r="H1274" t="s">
        <v>1347</v>
      </c>
      <c r="I1274" t="s">
        <v>1348</v>
      </c>
      <c r="J1274" t="s">
        <v>1358</v>
      </c>
      <c r="K1274" t="s">
        <v>989</v>
      </c>
      <c r="L1274" t="s">
        <v>990</v>
      </c>
      <c r="M1274" s="2">
        <v>1.2913419396766874</v>
      </c>
      <c r="N1274">
        <v>1</v>
      </c>
      <c r="O1274" t="s">
        <v>87</v>
      </c>
      <c r="P1274" t="s">
        <v>1485</v>
      </c>
      <c r="T1274">
        <v>1.2913429999999999</v>
      </c>
    </row>
    <row r="1275" spans="1:20">
      <c r="A1275">
        <v>224</v>
      </c>
      <c r="B1275" t="s">
        <v>1567</v>
      </c>
      <c r="C1275" t="s">
        <v>15</v>
      </c>
      <c r="D1275" t="s">
        <v>1346</v>
      </c>
      <c r="E1275" t="s">
        <v>17</v>
      </c>
      <c r="F1275" t="s">
        <v>60</v>
      </c>
      <c r="G1275" t="s">
        <v>19</v>
      </c>
      <c r="H1275" t="s">
        <v>1347</v>
      </c>
      <c r="I1275" t="s">
        <v>1348</v>
      </c>
      <c r="J1275" t="s">
        <v>1358</v>
      </c>
      <c r="K1275" t="s">
        <v>989</v>
      </c>
      <c r="L1275" t="s">
        <v>990</v>
      </c>
      <c r="M1275" s="2">
        <v>20.928291838857781</v>
      </c>
      <c r="N1275">
        <v>1</v>
      </c>
      <c r="O1275" t="s">
        <v>87</v>
      </c>
      <c r="P1275" t="s">
        <v>1485</v>
      </c>
      <c r="T1275">
        <v>20.92831</v>
      </c>
    </row>
    <row r="1276" spans="1:20">
      <c r="A1276">
        <v>53</v>
      </c>
      <c r="B1276" t="s">
        <v>1603</v>
      </c>
      <c r="C1276" t="s">
        <v>15</v>
      </c>
      <c r="D1276" t="s">
        <v>1346</v>
      </c>
      <c r="E1276" t="s">
        <v>17</v>
      </c>
      <c r="F1276" t="s">
        <v>60</v>
      </c>
      <c r="G1276" t="s">
        <v>19</v>
      </c>
      <c r="H1276" t="s">
        <v>1347</v>
      </c>
      <c r="I1276" t="s">
        <v>1348</v>
      </c>
      <c r="J1276" t="s">
        <v>1358</v>
      </c>
      <c r="K1276" t="s">
        <v>85</v>
      </c>
      <c r="L1276" t="s">
        <v>86</v>
      </c>
      <c r="M1276" s="2">
        <v>6.4980950166301765</v>
      </c>
      <c r="N1276">
        <v>1</v>
      </c>
      <c r="O1276" t="s">
        <v>87</v>
      </c>
      <c r="P1276" t="s">
        <v>1485</v>
      </c>
      <c r="T1276">
        <v>6.4981010000000001</v>
      </c>
    </row>
    <row r="1277" spans="1:20">
      <c r="A1277">
        <v>54</v>
      </c>
      <c r="B1277" t="s">
        <v>1604</v>
      </c>
      <c r="C1277" t="s">
        <v>15</v>
      </c>
      <c r="D1277" t="s">
        <v>1346</v>
      </c>
      <c r="E1277" t="s">
        <v>17</v>
      </c>
      <c r="F1277" t="s">
        <v>60</v>
      </c>
      <c r="G1277" t="s">
        <v>19</v>
      </c>
      <c r="H1277" t="s">
        <v>1347</v>
      </c>
      <c r="I1277" t="s">
        <v>1348</v>
      </c>
      <c r="J1277" t="s">
        <v>1358</v>
      </c>
      <c r="K1277" t="s">
        <v>85</v>
      </c>
      <c r="L1277" t="s">
        <v>86</v>
      </c>
      <c r="M1277" s="2">
        <v>4.8748379407738343</v>
      </c>
      <c r="N1277">
        <v>1</v>
      </c>
      <c r="O1277" t="s">
        <v>87</v>
      </c>
      <c r="P1277" t="s">
        <v>1485</v>
      </c>
      <c r="T1277">
        <v>4.8748420000000001</v>
      </c>
    </row>
    <row r="1278" spans="1:20">
      <c r="A1278">
        <v>55</v>
      </c>
      <c r="B1278" t="s">
        <v>1605</v>
      </c>
      <c r="C1278" t="s">
        <v>15</v>
      </c>
      <c r="D1278" t="s">
        <v>1346</v>
      </c>
      <c r="E1278" t="s">
        <v>17</v>
      </c>
      <c r="F1278" t="s">
        <v>60</v>
      </c>
      <c r="G1278" t="s">
        <v>19</v>
      </c>
      <c r="H1278" t="s">
        <v>1347</v>
      </c>
      <c r="I1278" t="s">
        <v>1348</v>
      </c>
      <c r="J1278" t="s">
        <v>1358</v>
      </c>
      <c r="K1278" t="s">
        <v>85</v>
      </c>
      <c r="L1278" t="s">
        <v>86</v>
      </c>
      <c r="M1278" s="2">
        <v>2.0196966803892398</v>
      </c>
      <c r="N1278">
        <v>1</v>
      </c>
      <c r="O1278" t="s">
        <v>87</v>
      </c>
      <c r="P1278" t="s">
        <v>64</v>
      </c>
      <c r="T1278">
        <v>2.019698</v>
      </c>
    </row>
    <row r="1279" spans="1:20">
      <c r="A1279">
        <v>221</v>
      </c>
      <c r="B1279" t="s">
        <v>1621</v>
      </c>
      <c r="C1279" t="s">
        <v>15</v>
      </c>
      <c r="D1279" t="s">
        <v>1346</v>
      </c>
      <c r="E1279" t="s">
        <v>1622</v>
      </c>
      <c r="F1279" t="s">
        <v>60</v>
      </c>
      <c r="G1279" t="s">
        <v>19</v>
      </c>
      <c r="H1279" t="s">
        <v>1347</v>
      </c>
      <c r="I1279" t="s">
        <v>1348</v>
      </c>
      <c r="J1279" t="s">
        <v>1358</v>
      </c>
      <c r="K1279" t="s">
        <v>85</v>
      </c>
      <c r="L1279" t="s">
        <v>86</v>
      </c>
      <c r="M1279" s="2">
        <v>12.677456873477215</v>
      </c>
      <c r="N1279">
        <v>1</v>
      </c>
      <c r="O1279" t="s">
        <v>87</v>
      </c>
      <c r="P1279" t="s">
        <v>1485</v>
      </c>
      <c r="T1279">
        <v>12.677467999999999</v>
      </c>
    </row>
    <row r="1280" spans="1:20">
      <c r="A1280">
        <v>222</v>
      </c>
      <c r="B1280" t="s">
        <v>1623</v>
      </c>
      <c r="C1280" t="s">
        <v>15</v>
      </c>
      <c r="D1280" t="s">
        <v>1346</v>
      </c>
      <c r="E1280" t="s">
        <v>17</v>
      </c>
      <c r="F1280" t="s">
        <v>60</v>
      </c>
      <c r="G1280" t="s">
        <v>19</v>
      </c>
      <c r="H1280" t="s">
        <v>1347</v>
      </c>
      <c r="I1280" t="s">
        <v>1348</v>
      </c>
      <c r="J1280" t="s">
        <v>1358</v>
      </c>
      <c r="K1280" t="s">
        <v>85</v>
      </c>
      <c r="L1280" t="s">
        <v>86</v>
      </c>
      <c r="M1280" s="2">
        <v>0.84983290847718962</v>
      </c>
      <c r="N1280">
        <v>1</v>
      </c>
      <c r="O1280" t="s">
        <v>87</v>
      </c>
      <c r="P1280" t="s">
        <v>1485</v>
      </c>
      <c r="T1280">
        <v>0.84983399999999998</v>
      </c>
    </row>
    <row r="1281" spans="1:20">
      <c r="A1281">
        <v>349</v>
      </c>
      <c r="B1281" t="s">
        <v>1357</v>
      </c>
      <c r="C1281" t="s">
        <v>15</v>
      </c>
      <c r="D1281" t="s">
        <v>1346</v>
      </c>
      <c r="E1281" t="s">
        <v>17</v>
      </c>
      <c r="F1281" t="s">
        <v>60</v>
      </c>
      <c r="G1281" t="s">
        <v>19</v>
      </c>
      <c r="H1281" t="s">
        <v>1347</v>
      </c>
      <c r="I1281" t="s">
        <v>1348</v>
      </c>
      <c r="J1281" t="s">
        <v>1358</v>
      </c>
      <c r="K1281" t="s">
        <v>85</v>
      </c>
      <c r="L1281" t="s">
        <v>86</v>
      </c>
      <c r="M1281" s="2">
        <v>1.8015241676262583</v>
      </c>
      <c r="N1281">
        <v>1</v>
      </c>
      <c r="O1281" t="s">
        <v>87</v>
      </c>
      <c r="P1281" t="s">
        <v>1359</v>
      </c>
      <c r="T1281">
        <v>1.801526</v>
      </c>
    </row>
    <row r="1282" spans="1:20">
      <c r="A1282">
        <v>350</v>
      </c>
      <c r="B1282" t="s">
        <v>1357</v>
      </c>
      <c r="C1282" t="s">
        <v>15</v>
      </c>
      <c r="D1282" t="s">
        <v>1346</v>
      </c>
      <c r="E1282" t="s">
        <v>17</v>
      </c>
      <c r="F1282" t="s">
        <v>60</v>
      </c>
      <c r="G1282" t="s">
        <v>19</v>
      </c>
      <c r="H1282" t="s">
        <v>1347</v>
      </c>
      <c r="I1282" t="s">
        <v>1348</v>
      </c>
      <c r="J1282" t="s">
        <v>1358</v>
      </c>
      <c r="K1282" t="s">
        <v>85</v>
      </c>
      <c r="L1282" t="s">
        <v>86</v>
      </c>
      <c r="M1282" s="2">
        <v>1.3274576236884894</v>
      </c>
      <c r="N1282">
        <v>1</v>
      </c>
      <c r="O1282" t="s">
        <v>87</v>
      </c>
      <c r="P1282" t="s">
        <v>1359</v>
      </c>
      <c r="T1282">
        <v>1.3274589999999999</v>
      </c>
    </row>
    <row r="1283" spans="1:20">
      <c r="A1283">
        <v>357</v>
      </c>
      <c r="B1283" t="s">
        <v>1357</v>
      </c>
      <c r="C1283" t="s">
        <v>15</v>
      </c>
      <c r="D1283" t="s">
        <v>1346</v>
      </c>
      <c r="E1283" t="s">
        <v>17</v>
      </c>
      <c r="F1283" t="s">
        <v>60</v>
      </c>
      <c r="G1283" t="s">
        <v>19</v>
      </c>
      <c r="H1283" t="s">
        <v>1347</v>
      </c>
      <c r="I1283" t="s">
        <v>1348</v>
      </c>
      <c r="J1283" t="s">
        <v>1358</v>
      </c>
      <c r="K1283" t="s">
        <v>85</v>
      </c>
      <c r="L1283" t="s">
        <v>86</v>
      </c>
      <c r="M1283" s="2">
        <v>0.32623382128366191</v>
      </c>
      <c r="N1283">
        <v>1</v>
      </c>
      <c r="O1283" t="s">
        <v>87</v>
      </c>
      <c r="P1283" t="s">
        <v>1359</v>
      </c>
      <c r="T1283">
        <v>0.32623400000000002</v>
      </c>
    </row>
    <row r="1284" spans="1:20">
      <c r="A1284">
        <v>347</v>
      </c>
      <c r="B1284" t="s">
        <v>1357</v>
      </c>
      <c r="C1284" t="s">
        <v>15</v>
      </c>
      <c r="D1284" t="s">
        <v>1346</v>
      </c>
      <c r="E1284" t="s">
        <v>17</v>
      </c>
      <c r="F1284" t="s">
        <v>60</v>
      </c>
      <c r="G1284" t="s">
        <v>19</v>
      </c>
      <c r="H1284" t="s">
        <v>1347</v>
      </c>
      <c r="I1284" t="s">
        <v>1348</v>
      </c>
      <c r="J1284" t="s">
        <v>1358</v>
      </c>
      <c r="K1284" t="s">
        <v>1311</v>
      </c>
      <c r="L1284" t="s">
        <v>1328</v>
      </c>
      <c r="M1284" s="2">
        <v>3.2142800959262243</v>
      </c>
      <c r="N1284">
        <v>2</v>
      </c>
      <c r="O1284" t="s">
        <v>126</v>
      </c>
      <c r="P1284" t="s">
        <v>1773</v>
      </c>
      <c r="Q1284" s="2">
        <f>SUM(M1267:M1284)</f>
        <v>138.34690234675776</v>
      </c>
      <c r="T1284">
        <v>3.214283</v>
      </c>
    </row>
    <row r="1285" spans="1:20">
      <c r="A1285">
        <v>225</v>
      </c>
      <c r="B1285" t="s">
        <v>1484</v>
      </c>
      <c r="C1285" t="s">
        <v>15</v>
      </c>
      <c r="D1285" t="s">
        <v>1346</v>
      </c>
      <c r="E1285" t="s">
        <v>17</v>
      </c>
      <c r="F1285" t="s">
        <v>60</v>
      </c>
      <c r="G1285" t="s">
        <v>19</v>
      </c>
      <c r="H1285" t="s">
        <v>1347</v>
      </c>
      <c r="I1285" t="s">
        <v>1348</v>
      </c>
      <c r="J1285" t="s">
        <v>1358</v>
      </c>
      <c r="K1285" t="s">
        <v>23</v>
      </c>
      <c r="L1285" t="s">
        <v>24</v>
      </c>
      <c r="M1285" s="2">
        <v>16.942335677537645</v>
      </c>
      <c r="N1285">
        <v>4</v>
      </c>
      <c r="O1285" t="s">
        <v>25</v>
      </c>
      <c r="P1285" t="s">
        <v>1485</v>
      </c>
      <c r="T1285">
        <v>16.942350999999999</v>
      </c>
    </row>
    <row r="1286" spans="1:20">
      <c r="A1286">
        <v>351</v>
      </c>
      <c r="B1286" t="s">
        <v>1357</v>
      </c>
      <c r="C1286" t="s">
        <v>15</v>
      </c>
      <c r="D1286" t="s">
        <v>1346</v>
      </c>
      <c r="E1286" t="s">
        <v>17</v>
      </c>
      <c r="F1286" t="s">
        <v>60</v>
      </c>
      <c r="G1286" t="s">
        <v>19</v>
      </c>
      <c r="H1286" t="s">
        <v>1347</v>
      </c>
      <c r="I1286" t="s">
        <v>1348</v>
      </c>
      <c r="J1286" t="s">
        <v>1358</v>
      </c>
      <c r="K1286" t="s">
        <v>23</v>
      </c>
      <c r="L1286" t="s">
        <v>24</v>
      </c>
      <c r="M1286" s="2">
        <v>0.58971119855888265</v>
      </c>
      <c r="N1286">
        <v>4</v>
      </c>
      <c r="O1286" t="s">
        <v>25</v>
      </c>
      <c r="P1286" t="s">
        <v>1359</v>
      </c>
      <c r="T1286">
        <v>0.58971200000000001</v>
      </c>
    </row>
    <row r="1287" spans="1:20">
      <c r="A1287">
        <v>352</v>
      </c>
      <c r="B1287" t="s">
        <v>1357</v>
      </c>
      <c r="C1287" t="s">
        <v>15</v>
      </c>
      <c r="D1287" t="s">
        <v>1346</v>
      </c>
      <c r="E1287" t="s">
        <v>17</v>
      </c>
      <c r="F1287" t="s">
        <v>60</v>
      </c>
      <c r="G1287" t="s">
        <v>19</v>
      </c>
      <c r="H1287" t="s">
        <v>1347</v>
      </c>
      <c r="I1287" t="s">
        <v>1348</v>
      </c>
      <c r="J1287" t="s">
        <v>1358</v>
      </c>
      <c r="K1287" t="s">
        <v>23</v>
      </c>
      <c r="L1287" t="s">
        <v>24</v>
      </c>
      <c r="M1287" s="2">
        <v>5.8529044056379513</v>
      </c>
      <c r="N1287">
        <v>4</v>
      </c>
      <c r="O1287" t="s">
        <v>25</v>
      </c>
      <c r="P1287" t="s">
        <v>1359</v>
      </c>
      <c r="T1287">
        <v>5.8529099999999996</v>
      </c>
    </row>
    <row r="1288" spans="1:20">
      <c r="A1288">
        <v>344</v>
      </c>
      <c r="B1288" t="s">
        <v>1357</v>
      </c>
      <c r="C1288" t="s">
        <v>15</v>
      </c>
      <c r="D1288" t="s">
        <v>1346</v>
      </c>
      <c r="E1288" t="s">
        <v>17</v>
      </c>
      <c r="F1288" t="s">
        <v>60</v>
      </c>
      <c r="G1288" t="s">
        <v>19</v>
      </c>
      <c r="H1288" t="s">
        <v>1347</v>
      </c>
      <c r="I1288" t="s">
        <v>1348</v>
      </c>
      <c r="J1288" t="s">
        <v>1358</v>
      </c>
      <c r="K1288" t="s">
        <v>184</v>
      </c>
      <c r="L1288" t="s">
        <v>185</v>
      </c>
      <c r="M1288" s="2">
        <v>1.0481069935703236</v>
      </c>
      <c r="N1288">
        <v>4</v>
      </c>
      <c r="O1288" t="s">
        <v>25</v>
      </c>
      <c r="P1288" t="s">
        <v>1738</v>
      </c>
      <c r="T1288">
        <v>1.048108</v>
      </c>
    </row>
    <row r="1289" spans="1:20">
      <c r="A1289">
        <v>51</v>
      </c>
      <c r="B1289" t="s">
        <v>1739</v>
      </c>
      <c r="C1289" t="s">
        <v>15</v>
      </c>
      <c r="D1289" t="s">
        <v>1346</v>
      </c>
      <c r="E1289" t="s">
        <v>17</v>
      </c>
      <c r="F1289" t="s">
        <v>60</v>
      </c>
      <c r="G1289" t="s">
        <v>19</v>
      </c>
      <c r="H1289" t="s">
        <v>1347</v>
      </c>
      <c r="I1289" t="s">
        <v>1348</v>
      </c>
      <c r="J1289" t="s">
        <v>1358</v>
      </c>
      <c r="K1289" t="s">
        <v>198</v>
      </c>
      <c r="L1289" t="s">
        <v>199</v>
      </c>
      <c r="M1289" s="2">
        <v>0.37695768595899043</v>
      </c>
      <c r="N1289">
        <v>4</v>
      </c>
      <c r="O1289" t="s">
        <v>25</v>
      </c>
      <c r="P1289" t="s">
        <v>1740</v>
      </c>
      <c r="T1289">
        <v>0.37695800000000002</v>
      </c>
    </row>
    <row r="1290" spans="1:20">
      <c r="A1290">
        <v>345</v>
      </c>
      <c r="B1290" t="s">
        <v>1357</v>
      </c>
      <c r="C1290" t="s">
        <v>15</v>
      </c>
      <c r="D1290" t="s">
        <v>1346</v>
      </c>
      <c r="E1290" t="s">
        <v>17</v>
      </c>
      <c r="F1290" t="s">
        <v>60</v>
      </c>
      <c r="G1290" t="s">
        <v>19</v>
      </c>
      <c r="H1290" t="s">
        <v>1347</v>
      </c>
      <c r="I1290" t="s">
        <v>1348</v>
      </c>
      <c r="J1290" t="s">
        <v>1358</v>
      </c>
      <c r="K1290" t="s">
        <v>198</v>
      </c>
      <c r="L1290" t="s">
        <v>199</v>
      </c>
      <c r="M1290" s="2">
        <v>0.725681061118991</v>
      </c>
      <c r="N1290">
        <v>4</v>
      </c>
      <c r="O1290" t="s">
        <v>25</v>
      </c>
      <c r="P1290" t="s">
        <v>1754</v>
      </c>
      <c r="Q1290" s="2">
        <f>SUM(M1289:M1290)</f>
        <v>1.1026387470779815</v>
      </c>
      <c r="T1290">
        <v>0.72568200000000005</v>
      </c>
    </row>
    <row r="1291" spans="1:20">
      <c r="A1291">
        <v>360</v>
      </c>
      <c r="B1291" t="s">
        <v>1357</v>
      </c>
      <c r="C1291" t="s">
        <v>15</v>
      </c>
      <c r="D1291" t="s">
        <v>1346</v>
      </c>
      <c r="E1291" t="s">
        <v>17</v>
      </c>
      <c r="F1291" t="s">
        <v>60</v>
      </c>
      <c r="G1291" t="s">
        <v>19</v>
      </c>
      <c r="H1291" t="s">
        <v>1347</v>
      </c>
      <c r="I1291" t="s">
        <v>1348</v>
      </c>
      <c r="K1291" t="s">
        <v>135</v>
      </c>
      <c r="L1291" t="s">
        <v>28</v>
      </c>
      <c r="M1291" s="2">
        <v>8.4945469171159864</v>
      </c>
      <c r="N1291">
        <v>0</v>
      </c>
      <c r="O1291" t="s">
        <v>1192</v>
      </c>
      <c r="P1291" t="s">
        <v>1637</v>
      </c>
      <c r="T1291">
        <v>8.4945540000000008</v>
      </c>
    </row>
    <row r="1292" spans="1:20">
      <c r="A1292">
        <v>113</v>
      </c>
      <c r="B1292" t="s">
        <v>1345</v>
      </c>
      <c r="C1292" t="s">
        <v>15</v>
      </c>
      <c r="D1292" t="s">
        <v>1346</v>
      </c>
      <c r="E1292" t="s">
        <v>17</v>
      </c>
      <c r="F1292" t="s">
        <v>60</v>
      </c>
      <c r="G1292" t="s">
        <v>19</v>
      </c>
      <c r="H1292" t="s">
        <v>1347</v>
      </c>
      <c r="I1292" t="s">
        <v>1348</v>
      </c>
      <c r="K1292" t="s">
        <v>228</v>
      </c>
      <c r="L1292" t="s">
        <v>229</v>
      </c>
      <c r="M1292" s="2">
        <v>10.274223655377256</v>
      </c>
      <c r="N1292">
        <v>1</v>
      </c>
      <c r="O1292" t="s">
        <v>87</v>
      </c>
      <c r="P1292" t="s">
        <v>1349</v>
      </c>
      <c r="T1292">
        <v>10.274233000000001</v>
      </c>
    </row>
    <row r="1293" spans="1:20">
      <c r="A1293">
        <v>57</v>
      </c>
      <c r="B1293" t="s">
        <v>1606</v>
      </c>
      <c r="C1293" t="s">
        <v>15</v>
      </c>
      <c r="D1293" t="s">
        <v>1346</v>
      </c>
      <c r="E1293" t="s">
        <v>17</v>
      </c>
      <c r="F1293" t="s">
        <v>60</v>
      </c>
      <c r="G1293" t="s">
        <v>19</v>
      </c>
      <c r="H1293" t="s">
        <v>1347</v>
      </c>
      <c r="I1293" t="s">
        <v>1348</v>
      </c>
      <c r="K1293" t="s">
        <v>85</v>
      </c>
      <c r="L1293" t="s">
        <v>86</v>
      </c>
      <c r="M1293" s="2">
        <v>12.046401209579772</v>
      </c>
      <c r="N1293">
        <v>1</v>
      </c>
      <c r="O1293" t="s">
        <v>87</v>
      </c>
      <c r="P1293" t="s">
        <v>1384</v>
      </c>
      <c r="T1293">
        <v>12.046412</v>
      </c>
    </row>
    <row r="1294" spans="1:20">
      <c r="A1294">
        <v>64</v>
      </c>
      <c r="B1294" t="s">
        <v>1607</v>
      </c>
      <c r="C1294" t="s">
        <v>15</v>
      </c>
      <c r="D1294" t="s">
        <v>1346</v>
      </c>
      <c r="E1294" t="s">
        <v>17</v>
      </c>
      <c r="F1294" t="s">
        <v>60</v>
      </c>
      <c r="G1294" t="s">
        <v>19</v>
      </c>
      <c r="H1294" t="s">
        <v>1347</v>
      </c>
      <c r="I1294" t="s">
        <v>1348</v>
      </c>
      <c r="K1294" t="s">
        <v>85</v>
      </c>
      <c r="L1294" t="s">
        <v>86</v>
      </c>
      <c r="M1294" s="2">
        <v>3.3039694753463178</v>
      </c>
      <c r="N1294">
        <v>1</v>
      </c>
      <c r="O1294" t="s">
        <v>87</v>
      </c>
      <c r="P1294" t="s">
        <v>1384</v>
      </c>
      <c r="T1294">
        <v>3.3039719999999999</v>
      </c>
    </row>
    <row r="1295" spans="1:20">
      <c r="A1295">
        <v>337</v>
      </c>
      <c r="B1295" t="s">
        <v>1357</v>
      </c>
      <c r="C1295" t="s">
        <v>15</v>
      </c>
      <c r="D1295" t="s">
        <v>1346</v>
      </c>
      <c r="E1295" t="s">
        <v>17</v>
      </c>
      <c r="F1295" t="s">
        <v>60</v>
      </c>
      <c r="G1295" t="s">
        <v>19</v>
      </c>
      <c r="H1295" t="s">
        <v>1347</v>
      </c>
      <c r="I1295" t="s">
        <v>1348</v>
      </c>
      <c r="K1295" t="s">
        <v>85</v>
      </c>
      <c r="L1295" t="s">
        <v>86</v>
      </c>
      <c r="M1295" s="2">
        <v>4.806029966937329</v>
      </c>
      <c r="N1295">
        <v>1</v>
      </c>
      <c r="O1295" t="s">
        <v>87</v>
      </c>
      <c r="P1295" t="s">
        <v>1630</v>
      </c>
      <c r="T1295">
        <v>4.8060340000000004</v>
      </c>
    </row>
    <row r="1296" spans="1:20">
      <c r="A1296">
        <v>252</v>
      </c>
      <c r="B1296" t="s">
        <v>1632</v>
      </c>
      <c r="C1296" t="s">
        <v>15</v>
      </c>
      <c r="D1296" t="s">
        <v>1346</v>
      </c>
      <c r="E1296" t="s">
        <v>17</v>
      </c>
      <c r="F1296" t="s">
        <v>60</v>
      </c>
      <c r="G1296" t="s">
        <v>19</v>
      </c>
      <c r="H1296" t="s">
        <v>1347</v>
      </c>
      <c r="I1296" t="s">
        <v>1348</v>
      </c>
      <c r="K1296" t="s">
        <v>128</v>
      </c>
      <c r="L1296" t="s">
        <v>129</v>
      </c>
      <c r="M1296" s="2">
        <v>0.12126869474110792</v>
      </c>
      <c r="N1296">
        <v>1</v>
      </c>
      <c r="O1296" t="s">
        <v>87</v>
      </c>
      <c r="P1296" t="s">
        <v>1633</v>
      </c>
      <c r="T1296">
        <v>0.121269</v>
      </c>
    </row>
    <row r="1297" spans="1:20">
      <c r="A1297">
        <v>298</v>
      </c>
      <c r="B1297" t="s">
        <v>1634</v>
      </c>
      <c r="C1297" t="s">
        <v>15</v>
      </c>
      <c r="D1297" t="s">
        <v>1346</v>
      </c>
      <c r="E1297" t="s">
        <v>17</v>
      </c>
      <c r="F1297" t="s">
        <v>60</v>
      </c>
      <c r="G1297" t="s">
        <v>19</v>
      </c>
      <c r="H1297" t="s">
        <v>1347</v>
      </c>
      <c r="I1297" t="s">
        <v>1348</v>
      </c>
      <c r="K1297" t="s">
        <v>128</v>
      </c>
      <c r="L1297" t="s">
        <v>129</v>
      </c>
      <c r="M1297" s="2">
        <v>6.5216997128638002E-2</v>
      </c>
      <c r="N1297">
        <v>1</v>
      </c>
      <c r="O1297" t="s">
        <v>87</v>
      </c>
      <c r="P1297" t="s">
        <v>1635</v>
      </c>
      <c r="T1297">
        <v>6.5216999999999997E-2</v>
      </c>
    </row>
    <row r="1298" spans="1:20">
      <c r="A1298">
        <v>299</v>
      </c>
      <c r="B1298" t="s">
        <v>1636</v>
      </c>
      <c r="C1298" t="s">
        <v>15</v>
      </c>
      <c r="D1298" t="s">
        <v>1346</v>
      </c>
      <c r="E1298" t="s">
        <v>17</v>
      </c>
      <c r="F1298" t="s">
        <v>60</v>
      </c>
      <c r="G1298" t="s">
        <v>19</v>
      </c>
      <c r="H1298" t="s">
        <v>1347</v>
      </c>
      <c r="I1298" t="s">
        <v>1348</v>
      </c>
      <c r="K1298" t="s">
        <v>128</v>
      </c>
      <c r="L1298" t="s">
        <v>129</v>
      </c>
      <c r="M1298" s="2">
        <v>1.2650524110050755E-2</v>
      </c>
      <c r="N1298">
        <v>1</v>
      </c>
      <c r="O1298" t="s">
        <v>87</v>
      </c>
      <c r="P1298" t="s">
        <v>1635</v>
      </c>
      <c r="T1298">
        <v>1.2651000000000001E-2</v>
      </c>
    </row>
    <row r="1299" spans="1:20">
      <c r="A1299">
        <v>120</v>
      </c>
      <c r="B1299" t="s">
        <v>1764</v>
      </c>
      <c r="C1299" t="s">
        <v>15</v>
      </c>
      <c r="D1299" t="s">
        <v>1346</v>
      </c>
      <c r="E1299" t="s">
        <v>17</v>
      </c>
      <c r="F1299" t="s">
        <v>60</v>
      </c>
      <c r="G1299" t="s">
        <v>19</v>
      </c>
      <c r="H1299" t="s">
        <v>1347</v>
      </c>
      <c r="I1299" t="s">
        <v>1348</v>
      </c>
      <c r="K1299" t="s">
        <v>1311</v>
      </c>
      <c r="L1299" t="s">
        <v>1328</v>
      </c>
      <c r="M1299" s="2">
        <v>0.1234286619749633</v>
      </c>
      <c r="N1299">
        <v>1</v>
      </c>
      <c r="O1299" t="s">
        <v>87</v>
      </c>
      <c r="P1299" t="s">
        <v>1421</v>
      </c>
      <c r="T1299">
        <v>0.123429</v>
      </c>
    </row>
    <row r="1300" spans="1:20">
      <c r="A1300">
        <v>72</v>
      </c>
      <c r="B1300" t="s">
        <v>1774</v>
      </c>
      <c r="C1300" t="s">
        <v>15</v>
      </c>
      <c r="D1300" t="s">
        <v>1346</v>
      </c>
      <c r="E1300" t="s">
        <v>17</v>
      </c>
      <c r="F1300" t="s">
        <v>60</v>
      </c>
      <c r="G1300" t="s">
        <v>19</v>
      </c>
      <c r="H1300" t="s">
        <v>1347</v>
      </c>
      <c r="I1300" t="s">
        <v>1348</v>
      </c>
      <c r="K1300" t="s">
        <v>1775</v>
      </c>
      <c r="L1300" t="s">
        <v>1776</v>
      </c>
      <c r="M1300" s="2">
        <v>5.5377067039630727</v>
      </c>
      <c r="N1300">
        <v>1</v>
      </c>
      <c r="O1300" t="s">
        <v>87</v>
      </c>
      <c r="P1300" t="s">
        <v>1389</v>
      </c>
      <c r="T1300">
        <v>5.537712</v>
      </c>
    </row>
    <row r="1301" spans="1:20">
      <c r="A1301">
        <v>74</v>
      </c>
      <c r="B1301" t="s">
        <v>1777</v>
      </c>
      <c r="C1301" t="s">
        <v>15</v>
      </c>
      <c r="D1301" t="s">
        <v>1346</v>
      </c>
      <c r="E1301" t="s">
        <v>17</v>
      </c>
      <c r="F1301" t="s">
        <v>60</v>
      </c>
      <c r="G1301" t="s">
        <v>19</v>
      </c>
      <c r="H1301" t="s">
        <v>1347</v>
      </c>
      <c r="I1301" t="s">
        <v>1348</v>
      </c>
      <c r="K1301" t="s">
        <v>1775</v>
      </c>
      <c r="L1301" t="s">
        <v>1776</v>
      </c>
      <c r="M1301" s="2">
        <v>4.8157843224129318</v>
      </c>
      <c r="N1301">
        <v>1</v>
      </c>
      <c r="O1301" t="s">
        <v>87</v>
      </c>
      <c r="P1301" t="s">
        <v>1389</v>
      </c>
      <c r="T1301">
        <v>4.8157889999999997</v>
      </c>
    </row>
    <row r="1302" spans="1:20">
      <c r="A1302">
        <v>75</v>
      </c>
      <c r="B1302" t="s">
        <v>1778</v>
      </c>
      <c r="C1302" t="s">
        <v>15</v>
      </c>
      <c r="D1302" t="s">
        <v>1346</v>
      </c>
      <c r="E1302" t="s">
        <v>17</v>
      </c>
      <c r="F1302" t="s">
        <v>60</v>
      </c>
      <c r="G1302" t="s">
        <v>19</v>
      </c>
      <c r="H1302" t="s">
        <v>1347</v>
      </c>
      <c r="I1302" t="s">
        <v>1348</v>
      </c>
      <c r="K1302" t="s">
        <v>1775</v>
      </c>
      <c r="L1302" t="s">
        <v>1776</v>
      </c>
      <c r="M1302" s="2">
        <v>0.90136828405232694</v>
      </c>
      <c r="N1302">
        <v>1</v>
      </c>
      <c r="O1302" t="s">
        <v>87</v>
      </c>
      <c r="P1302" t="s">
        <v>1389</v>
      </c>
      <c r="T1302">
        <v>0.90136899999999998</v>
      </c>
    </row>
    <row r="1303" spans="1:20">
      <c r="A1303">
        <v>81</v>
      </c>
      <c r="B1303" t="s">
        <v>1779</v>
      </c>
      <c r="C1303" t="s">
        <v>15</v>
      </c>
      <c r="D1303" t="s">
        <v>1346</v>
      </c>
      <c r="E1303" t="s">
        <v>17</v>
      </c>
      <c r="F1303" t="s">
        <v>60</v>
      </c>
      <c r="G1303" t="s">
        <v>19</v>
      </c>
      <c r="H1303" t="s">
        <v>1347</v>
      </c>
      <c r="I1303" t="s">
        <v>1348</v>
      </c>
      <c r="K1303" t="s">
        <v>1775</v>
      </c>
      <c r="L1303" t="s">
        <v>1776</v>
      </c>
      <c r="M1303" s="2">
        <v>11.149144311392041</v>
      </c>
      <c r="N1303">
        <v>1</v>
      </c>
      <c r="O1303" t="s">
        <v>87</v>
      </c>
      <c r="P1303" t="s">
        <v>1389</v>
      </c>
      <c r="T1303">
        <v>11.149153999999999</v>
      </c>
    </row>
    <row r="1304" spans="1:20">
      <c r="A1304">
        <v>323</v>
      </c>
      <c r="B1304" t="s">
        <v>1355</v>
      </c>
      <c r="C1304" t="s">
        <v>15</v>
      </c>
      <c r="D1304" t="s">
        <v>1346</v>
      </c>
      <c r="E1304" t="s">
        <v>17</v>
      </c>
      <c r="F1304" t="s">
        <v>60</v>
      </c>
      <c r="G1304" t="s">
        <v>19</v>
      </c>
      <c r="H1304" t="s">
        <v>1347</v>
      </c>
      <c r="I1304" t="s">
        <v>1348</v>
      </c>
      <c r="K1304" t="s">
        <v>228</v>
      </c>
      <c r="L1304" t="s">
        <v>229</v>
      </c>
      <c r="M1304" s="2">
        <v>12.580494881957863</v>
      </c>
      <c r="N1304">
        <v>2</v>
      </c>
      <c r="O1304" t="s">
        <v>126</v>
      </c>
      <c r="P1304" t="s">
        <v>1356</v>
      </c>
      <c r="T1304">
        <v>12.580506</v>
      </c>
    </row>
    <row r="1305" spans="1:20">
      <c r="A1305">
        <v>338</v>
      </c>
      <c r="B1305" t="s">
        <v>1357</v>
      </c>
      <c r="C1305" t="s">
        <v>15</v>
      </c>
      <c r="D1305" t="s">
        <v>1346</v>
      </c>
      <c r="E1305" t="s">
        <v>17</v>
      </c>
      <c r="F1305" t="s">
        <v>60</v>
      </c>
      <c r="G1305" t="s">
        <v>19</v>
      </c>
      <c r="H1305" t="s">
        <v>1347</v>
      </c>
      <c r="I1305" t="s">
        <v>1348</v>
      </c>
      <c r="K1305" t="s">
        <v>228</v>
      </c>
      <c r="L1305" t="s">
        <v>229</v>
      </c>
      <c r="M1305" s="2">
        <v>5.9618934220605606</v>
      </c>
      <c r="N1305">
        <v>2</v>
      </c>
      <c r="O1305" t="s">
        <v>126</v>
      </c>
      <c r="P1305" t="s">
        <v>1356</v>
      </c>
      <c r="T1305">
        <v>5.9618989999999998</v>
      </c>
    </row>
    <row r="1306" spans="1:20">
      <c r="A1306">
        <v>288</v>
      </c>
      <c r="B1306" t="s">
        <v>1625</v>
      </c>
      <c r="C1306" t="s">
        <v>15</v>
      </c>
      <c r="D1306" t="s">
        <v>1346</v>
      </c>
      <c r="E1306" t="s">
        <v>17</v>
      </c>
      <c r="F1306" t="s">
        <v>60</v>
      </c>
      <c r="G1306" t="s">
        <v>19</v>
      </c>
      <c r="H1306" t="s">
        <v>1347</v>
      </c>
      <c r="I1306" t="s">
        <v>1348</v>
      </c>
      <c r="K1306" t="s">
        <v>85</v>
      </c>
      <c r="L1306" t="s">
        <v>86</v>
      </c>
      <c r="M1306" s="2">
        <v>6.1931696280573085</v>
      </c>
      <c r="N1306">
        <v>2</v>
      </c>
      <c r="O1306" t="s">
        <v>126</v>
      </c>
      <c r="P1306" t="s">
        <v>1626</v>
      </c>
      <c r="T1306">
        <v>6.1931750000000001</v>
      </c>
    </row>
    <row r="1307" spans="1:20">
      <c r="A1307">
        <v>327</v>
      </c>
      <c r="B1307" t="s">
        <v>1627</v>
      </c>
      <c r="C1307" t="s">
        <v>15</v>
      </c>
      <c r="D1307" t="s">
        <v>1346</v>
      </c>
      <c r="E1307" t="s">
        <v>17</v>
      </c>
      <c r="F1307" t="s">
        <v>60</v>
      </c>
      <c r="G1307" t="s">
        <v>19</v>
      </c>
      <c r="H1307" t="s">
        <v>1347</v>
      </c>
      <c r="I1307" t="s">
        <v>1348</v>
      </c>
      <c r="K1307" t="s">
        <v>85</v>
      </c>
      <c r="L1307" t="s">
        <v>86</v>
      </c>
      <c r="M1307" s="2">
        <v>0.55116162432107851</v>
      </c>
      <c r="N1307">
        <v>2</v>
      </c>
      <c r="O1307" t="s">
        <v>126</v>
      </c>
      <c r="P1307" t="s">
        <v>1628</v>
      </c>
      <c r="T1307">
        <v>0.55116200000000004</v>
      </c>
    </row>
    <row r="1308" spans="1:20">
      <c r="A1308">
        <v>328</v>
      </c>
      <c r="B1308" t="s">
        <v>1357</v>
      </c>
      <c r="C1308" t="s">
        <v>15</v>
      </c>
      <c r="D1308" t="s">
        <v>1346</v>
      </c>
      <c r="E1308" t="s">
        <v>17</v>
      </c>
      <c r="F1308" t="s">
        <v>60</v>
      </c>
      <c r="G1308" t="s">
        <v>19</v>
      </c>
      <c r="H1308" t="s">
        <v>1347</v>
      </c>
      <c r="I1308" t="s">
        <v>1348</v>
      </c>
      <c r="K1308" t="s">
        <v>85</v>
      </c>
      <c r="L1308" t="s">
        <v>86</v>
      </c>
      <c r="M1308" s="2">
        <v>0.99377768343851802</v>
      </c>
      <c r="N1308">
        <v>2</v>
      </c>
      <c r="O1308" t="s">
        <v>126</v>
      </c>
      <c r="P1308" t="s">
        <v>1628</v>
      </c>
      <c r="T1308">
        <v>-0.99377899999999997</v>
      </c>
    </row>
    <row r="1309" spans="1:20">
      <c r="A1309">
        <v>309</v>
      </c>
      <c r="B1309" t="s">
        <v>1757</v>
      </c>
      <c r="C1309" t="s">
        <v>15</v>
      </c>
      <c r="D1309" t="s">
        <v>1346</v>
      </c>
      <c r="E1309" t="s">
        <v>17</v>
      </c>
      <c r="F1309" t="s">
        <v>60</v>
      </c>
      <c r="G1309" t="s">
        <v>19</v>
      </c>
      <c r="H1309" t="s">
        <v>1347</v>
      </c>
      <c r="I1309" t="s">
        <v>1348</v>
      </c>
      <c r="K1309" t="s">
        <v>1277</v>
      </c>
      <c r="L1309" t="s">
        <v>1278</v>
      </c>
      <c r="M1309" s="2">
        <v>4.9964809990955947</v>
      </c>
      <c r="N1309">
        <v>2</v>
      </c>
      <c r="O1309" t="s">
        <v>126</v>
      </c>
      <c r="P1309" t="s">
        <v>1758</v>
      </c>
      <c r="Q1309" s="2">
        <f>SUM(M1292:M1295,M1299:M1305,M1309)</f>
        <v>76.496925894150024</v>
      </c>
      <c r="T1309">
        <v>4.9964849999999998</v>
      </c>
    </row>
    <row r="1310" spans="1:20">
      <c r="A1310">
        <v>131</v>
      </c>
      <c r="B1310" t="s">
        <v>1684</v>
      </c>
      <c r="C1310" t="s">
        <v>15</v>
      </c>
      <c r="D1310" t="s">
        <v>1346</v>
      </c>
      <c r="E1310" t="s">
        <v>17</v>
      </c>
      <c r="F1310" t="s">
        <v>60</v>
      </c>
      <c r="G1310" t="s">
        <v>19</v>
      </c>
      <c r="H1310" t="s">
        <v>1347</v>
      </c>
      <c r="I1310" t="s">
        <v>1348</v>
      </c>
      <c r="K1310" t="s">
        <v>1311</v>
      </c>
      <c r="L1310" t="s">
        <v>1328</v>
      </c>
      <c r="M1310" s="2">
        <v>3.6466656348378743</v>
      </c>
      <c r="N1310">
        <v>2</v>
      </c>
      <c r="O1310" t="s">
        <v>126</v>
      </c>
      <c r="P1310" t="s">
        <v>1430</v>
      </c>
      <c r="T1310">
        <v>3.6466690000000002</v>
      </c>
    </row>
    <row r="1311" spans="1:20">
      <c r="A1311">
        <v>132</v>
      </c>
      <c r="B1311" t="s">
        <v>1685</v>
      </c>
      <c r="C1311" t="s">
        <v>15</v>
      </c>
      <c r="D1311" t="s">
        <v>1346</v>
      </c>
      <c r="E1311" t="s">
        <v>17</v>
      </c>
      <c r="F1311" t="s">
        <v>60</v>
      </c>
      <c r="G1311" t="s">
        <v>19</v>
      </c>
      <c r="H1311" t="s">
        <v>1347</v>
      </c>
      <c r="I1311" t="s">
        <v>1348</v>
      </c>
      <c r="K1311" t="s">
        <v>1311</v>
      </c>
      <c r="L1311" t="s">
        <v>1328</v>
      </c>
      <c r="M1311" s="2">
        <v>0.22079623337600013</v>
      </c>
      <c r="N1311">
        <v>2</v>
      </c>
      <c r="O1311" t="s">
        <v>126</v>
      </c>
      <c r="P1311" t="s">
        <v>1686</v>
      </c>
      <c r="T1311">
        <v>0.22079599999999999</v>
      </c>
    </row>
    <row r="1312" spans="1:20">
      <c r="A1312">
        <v>133</v>
      </c>
      <c r="B1312" t="s">
        <v>1687</v>
      </c>
      <c r="C1312" t="s">
        <v>15</v>
      </c>
      <c r="D1312" t="s">
        <v>1346</v>
      </c>
      <c r="E1312" t="s">
        <v>17</v>
      </c>
      <c r="F1312" t="s">
        <v>60</v>
      </c>
      <c r="G1312" t="s">
        <v>19</v>
      </c>
      <c r="H1312" t="s">
        <v>1347</v>
      </c>
      <c r="I1312" t="s">
        <v>1348</v>
      </c>
      <c r="K1312" t="s">
        <v>1311</v>
      </c>
      <c r="L1312" t="s">
        <v>1328</v>
      </c>
      <c r="M1312" s="2">
        <v>0.32062620574964296</v>
      </c>
      <c r="N1312">
        <v>2</v>
      </c>
      <c r="O1312" t="s">
        <v>126</v>
      </c>
      <c r="P1312" t="s">
        <v>1430</v>
      </c>
      <c r="T1312">
        <v>0.32062600000000002</v>
      </c>
    </row>
    <row r="1313" spans="1:20">
      <c r="A1313">
        <v>1</v>
      </c>
      <c r="B1313" t="s">
        <v>1688</v>
      </c>
      <c r="C1313" t="s">
        <v>15</v>
      </c>
      <c r="D1313" t="s">
        <v>1346</v>
      </c>
      <c r="E1313" t="s">
        <v>17</v>
      </c>
      <c r="F1313" t="s">
        <v>60</v>
      </c>
      <c r="G1313" t="s">
        <v>19</v>
      </c>
      <c r="H1313" t="s">
        <v>1347</v>
      </c>
      <c r="I1313" t="s">
        <v>1348</v>
      </c>
      <c r="K1313" t="s">
        <v>1311</v>
      </c>
      <c r="L1313" t="s">
        <v>1328</v>
      </c>
      <c r="M1313" s="2">
        <v>1.078332981867423</v>
      </c>
      <c r="N1313">
        <v>2</v>
      </c>
      <c r="O1313" t="s">
        <v>126</v>
      </c>
      <c r="P1313" t="s">
        <v>1689</v>
      </c>
      <c r="T1313">
        <v>1.0783339999999999</v>
      </c>
    </row>
    <row r="1314" spans="1:20">
      <c r="A1314">
        <v>295</v>
      </c>
      <c r="B1314" t="s">
        <v>1692</v>
      </c>
      <c r="C1314" t="s">
        <v>15</v>
      </c>
      <c r="D1314" t="s">
        <v>1346</v>
      </c>
      <c r="E1314" t="s">
        <v>17</v>
      </c>
      <c r="F1314" t="s">
        <v>60</v>
      </c>
      <c r="G1314" t="s">
        <v>19</v>
      </c>
      <c r="H1314" t="s">
        <v>1347</v>
      </c>
      <c r="I1314" t="s">
        <v>1348</v>
      </c>
      <c r="K1314" t="s">
        <v>1311</v>
      </c>
      <c r="L1314" t="s">
        <v>1328</v>
      </c>
      <c r="M1314" s="2">
        <v>9.35655125208186E-3</v>
      </c>
      <c r="N1314">
        <v>2</v>
      </c>
      <c r="O1314" t="s">
        <v>126</v>
      </c>
      <c r="P1314" t="s">
        <v>1693</v>
      </c>
      <c r="T1314">
        <v>9.3570000000000007E-3</v>
      </c>
    </row>
    <row r="1315" spans="1:20">
      <c r="A1315">
        <v>296</v>
      </c>
      <c r="B1315" t="s">
        <v>1694</v>
      </c>
      <c r="C1315" t="s">
        <v>15</v>
      </c>
      <c r="D1315" t="s">
        <v>1346</v>
      </c>
      <c r="E1315" t="s">
        <v>17</v>
      </c>
      <c r="F1315" t="s">
        <v>60</v>
      </c>
      <c r="G1315" t="s">
        <v>19</v>
      </c>
      <c r="H1315" t="s">
        <v>1347</v>
      </c>
      <c r="I1315" t="s">
        <v>1348</v>
      </c>
      <c r="K1315" t="s">
        <v>1311</v>
      </c>
      <c r="L1315" t="s">
        <v>1328</v>
      </c>
      <c r="M1315" s="2">
        <v>8.1652229382780717E-2</v>
      </c>
      <c r="N1315">
        <v>2</v>
      </c>
      <c r="O1315" t="s">
        <v>126</v>
      </c>
      <c r="P1315" t="s">
        <v>1693</v>
      </c>
      <c r="T1315">
        <v>8.1652000000000002E-2</v>
      </c>
    </row>
    <row r="1316" spans="1:20">
      <c r="A1316">
        <v>297</v>
      </c>
      <c r="B1316" t="s">
        <v>1695</v>
      </c>
      <c r="C1316" t="s">
        <v>15</v>
      </c>
      <c r="D1316" t="s">
        <v>1346</v>
      </c>
      <c r="E1316" t="s">
        <v>17</v>
      </c>
      <c r="F1316" t="s">
        <v>60</v>
      </c>
      <c r="G1316" t="s">
        <v>19</v>
      </c>
      <c r="H1316" t="s">
        <v>1347</v>
      </c>
      <c r="I1316" t="s">
        <v>1348</v>
      </c>
      <c r="K1316" t="s">
        <v>1311</v>
      </c>
      <c r="L1316" t="s">
        <v>1328</v>
      </c>
      <c r="M1316" s="2">
        <v>0.15372445624508879</v>
      </c>
      <c r="N1316">
        <v>2</v>
      </c>
      <c r="O1316" t="s">
        <v>126</v>
      </c>
      <c r="P1316" t="s">
        <v>1693</v>
      </c>
      <c r="T1316">
        <v>0.153725</v>
      </c>
    </row>
    <row r="1317" spans="1:20">
      <c r="A1317">
        <v>301</v>
      </c>
      <c r="B1317" t="s">
        <v>1696</v>
      </c>
      <c r="C1317" t="s">
        <v>15</v>
      </c>
      <c r="D1317" t="s">
        <v>1346</v>
      </c>
      <c r="E1317" t="s">
        <v>17</v>
      </c>
      <c r="F1317" t="s">
        <v>60</v>
      </c>
      <c r="G1317" t="s">
        <v>19</v>
      </c>
      <c r="H1317" t="s">
        <v>1347</v>
      </c>
      <c r="I1317" t="s">
        <v>1348</v>
      </c>
      <c r="K1317" t="s">
        <v>1311</v>
      </c>
      <c r="L1317" t="s">
        <v>1328</v>
      </c>
      <c r="M1317" s="2">
        <v>0.25862631645275602</v>
      </c>
      <c r="N1317">
        <v>2</v>
      </c>
      <c r="O1317" t="s">
        <v>126</v>
      </c>
      <c r="P1317" t="s">
        <v>1697</v>
      </c>
      <c r="T1317">
        <v>-0.258627</v>
      </c>
    </row>
    <row r="1318" spans="1:20">
      <c r="A1318">
        <v>302</v>
      </c>
      <c r="B1318" t="s">
        <v>1698</v>
      </c>
      <c r="C1318" t="s">
        <v>15</v>
      </c>
      <c r="D1318" t="s">
        <v>1346</v>
      </c>
      <c r="E1318" t="s">
        <v>17</v>
      </c>
      <c r="F1318" t="s">
        <v>60</v>
      </c>
      <c r="G1318" t="s">
        <v>19</v>
      </c>
      <c r="H1318" t="s">
        <v>1347</v>
      </c>
      <c r="I1318" t="s">
        <v>1348</v>
      </c>
      <c r="K1318" t="s">
        <v>1311</v>
      </c>
      <c r="L1318" t="s">
        <v>1328</v>
      </c>
      <c r="M1318" s="2">
        <v>0.98922956860380595</v>
      </c>
      <c r="N1318">
        <v>2</v>
      </c>
      <c r="O1318" t="s">
        <v>126</v>
      </c>
      <c r="P1318" t="s">
        <v>1697</v>
      </c>
      <c r="T1318">
        <v>-0.98923000000000005</v>
      </c>
    </row>
    <row r="1319" spans="1:20">
      <c r="A1319">
        <v>303</v>
      </c>
      <c r="B1319" t="s">
        <v>1699</v>
      </c>
      <c r="C1319" t="s">
        <v>15</v>
      </c>
      <c r="D1319" t="s">
        <v>1346</v>
      </c>
      <c r="E1319" t="s">
        <v>17</v>
      </c>
      <c r="F1319" t="s">
        <v>60</v>
      </c>
      <c r="G1319" t="s">
        <v>19</v>
      </c>
      <c r="H1319" t="s">
        <v>1347</v>
      </c>
      <c r="I1319" t="s">
        <v>1348</v>
      </c>
      <c r="K1319" t="s">
        <v>1311</v>
      </c>
      <c r="L1319" t="s">
        <v>1328</v>
      </c>
      <c r="M1319" s="2">
        <v>0.81012975467399406</v>
      </c>
      <c r="N1319">
        <v>2</v>
      </c>
      <c r="O1319" t="s">
        <v>126</v>
      </c>
      <c r="P1319" t="s">
        <v>1700</v>
      </c>
      <c r="T1319">
        <v>0.81013000000000002</v>
      </c>
    </row>
    <row r="1320" spans="1:20">
      <c r="A1320">
        <v>304</v>
      </c>
      <c r="B1320" t="s">
        <v>1701</v>
      </c>
      <c r="C1320" t="s">
        <v>15</v>
      </c>
      <c r="D1320" t="s">
        <v>1346</v>
      </c>
      <c r="E1320" t="s">
        <v>17</v>
      </c>
      <c r="F1320" t="s">
        <v>60</v>
      </c>
      <c r="G1320" t="s">
        <v>19</v>
      </c>
      <c r="H1320" t="s">
        <v>1347</v>
      </c>
      <c r="I1320" t="s">
        <v>1348</v>
      </c>
      <c r="K1320" t="s">
        <v>1311</v>
      </c>
      <c r="L1320" t="s">
        <v>1328</v>
      </c>
      <c r="M1320" s="2">
        <v>0.27904447472855498</v>
      </c>
      <c r="N1320">
        <v>2</v>
      </c>
      <c r="O1320" t="s">
        <v>126</v>
      </c>
      <c r="P1320" t="s">
        <v>1700</v>
      </c>
      <c r="T1320">
        <v>-0.27904499999999999</v>
      </c>
    </row>
    <row r="1321" spans="1:20">
      <c r="A1321">
        <v>305</v>
      </c>
      <c r="B1321" t="s">
        <v>1702</v>
      </c>
      <c r="C1321" t="s">
        <v>15</v>
      </c>
      <c r="D1321" t="s">
        <v>1346</v>
      </c>
      <c r="E1321" t="s">
        <v>17</v>
      </c>
      <c r="F1321" t="s">
        <v>60</v>
      </c>
      <c r="G1321" t="s">
        <v>19</v>
      </c>
      <c r="H1321" t="s">
        <v>1347</v>
      </c>
      <c r="I1321" t="s">
        <v>1348</v>
      </c>
      <c r="K1321" t="s">
        <v>1311</v>
      </c>
      <c r="L1321" t="s">
        <v>1328</v>
      </c>
      <c r="M1321" s="2">
        <v>0.10136914793197688</v>
      </c>
      <c r="N1321">
        <v>2</v>
      </c>
      <c r="O1321" t="s">
        <v>126</v>
      </c>
      <c r="P1321" t="s">
        <v>1540</v>
      </c>
      <c r="T1321">
        <v>0.101369</v>
      </c>
    </row>
    <row r="1322" spans="1:20">
      <c r="A1322">
        <v>310</v>
      </c>
      <c r="B1322" t="s">
        <v>1703</v>
      </c>
      <c r="C1322" t="s">
        <v>15</v>
      </c>
      <c r="D1322" t="s">
        <v>1346</v>
      </c>
      <c r="E1322" t="s">
        <v>17</v>
      </c>
      <c r="F1322" t="s">
        <v>60</v>
      </c>
      <c r="G1322" t="s">
        <v>19</v>
      </c>
      <c r="H1322" t="s">
        <v>1347</v>
      </c>
      <c r="I1322" t="s">
        <v>1348</v>
      </c>
      <c r="K1322" t="s">
        <v>1311</v>
      </c>
      <c r="L1322" t="s">
        <v>1328</v>
      </c>
      <c r="M1322" s="2">
        <v>1.4418382400181869E-2</v>
      </c>
      <c r="N1322">
        <v>2</v>
      </c>
      <c r="O1322" t="s">
        <v>126</v>
      </c>
      <c r="P1322" t="s">
        <v>1704</v>
      </c>
      <c r="T1322">
        <v>1.4418E-2</v>
      </c>
    </row>
    <row r="1323" spans="1:20">
      <c r="A1323">
        <v>311</v>
      </c>
      <c r="B1323" t="s">
        <v>1705</v>
      </c>
      <c r="C1323" t="s">
        <v>15</v>
      </c>
      <c r="D1323" t="s">
        <v>1346</v>
      </c>
      <c r="E1323" t="s">
        <v>17</v>
      </c>
      <c r="F1323" t="s">
        <v>60</v>
      </c>
      <c r="G1323" t="s">
        <v>19</v>
      </c>
      <c r="H1323" t="s">
        <v>1347</v>
      </c>
      <c r="I1323" t="s">
        <v>1348</v>
      </c>
      <c r="K1323" t="s">
        <v>1311</v>
      </c>
      <c r="L1323" t="s">
        <v>1328</v>
      </c>
      <c r="M1323" s="2">
        <v>6.4316640555887775E-2</v>
      </c>
      <c r="N1323">
        <v>2</v>
      </c>
      <c r="O1323" t="s">
        <v>126</v>
      </c>
      <c r="P1323" t="s">
        <v>1704</v>
      </c>
      <c r="T1323">
        <v>6.4316999999999999E-2</v>
      </c>
    </row>
    <row r="1324" spans="1:20">
      <c r="A1324">
        <v>312</v>
      </c>
      <c r="B1324" t="s">
        <v>1706</v>
      </c>
      <c r="C1324" t="s">
        <v>15</v>
      </c>
      <c r="D1324" t="s">
        <v>1346</v>
      </c>
      <c r="E1324" t="s">
        <v>17</v>
      </c>
      <c r="F1324" t="s">
        <v>60</v>
      </c>
      <c r="G1324" t="s">
        <v>19</v>
      </c>
      <c r="H1324" t="s">
        <v>1347</v>
      </c>
      <c r="I1324" t="s">
        <v>1348</v>
      </c>
      <c r="K1324" t="s">
        <v>1311</v>
      </c>
      <c r="L1324" t="s">
        <v>1328</v>
      </c>
      <c r="M1324" s="2">
        <v>8.7952526156081512E-3</v>
      </c>
      <c r="N1324">
        <v>2</v>
      </c>
      <c r="O1324" t="s">
        <v>126</v>
      </c>
      <c r="P1324" t="s">
        <v>1704</v>
      </c>
      <c r="T1324">
        <v>8.7950000000000007E-3</v>
      </c>
    </row>
    <row r="1325" spans="1:20">
      <c r="A1325">
        <v>313</v>
      </c>
      <c r="B1325" t="s">
        <v>1707</v>
      </c>
      <c r="C1325" t="s">
        <v>15</v>
      </c>
      <c r="D1325" t="s">
        <v>1346</v>
      </c>
      <c r="E1325" t="s">
        <v>17</v>
      </c>
      <c r="F1325" t="s">
        <v>60</v>
      </c>
      <c r="G1325" t="s">
        <v>19</v>
      </c>
      <c r="H1325" t="s">
        <v>1347</v>
      </c>
      <c r="I1325" t="s">
        <v>1348</v>
      </c>
      <c r="K1325" t="s">
        <v>1311</v>
      </c>
      <c r="L1325" t="s">
        <v>1328</v>
      </c>
      <c r="M1325" s="2">
        <v>6.1433103443163335E-2</v>
      </c>
      <c r="N1325">
        <v>2</v>
      </c>
      <c r="O1325" t="s">
        <v>126</v>
      </c>
      <c r="P1325" t="s">
        <v>1704</v>
      </c>
      <c r="T1325">
        <v>6.1433000000000001E-2</v>
      </c>
    </row>
    <row r="1326" spans="1:20">
      <c r="A1326">
        <v>314</v>
      </c>
      <c r="B1326" t="s">
        <v>1708</v>
      </c>
      <c r="C1326" t="s">
        <v>15</v>
      </c>
      <c r="D1326" t="s">
        <v>1346</v>
      </c>
      <c r="E1326" t="s">
        <v>17</v>
      </c>
      <c r="F1326" t="s">
        <v>60</v>
      </c>
      <c r="G1326" t="s">
        <v>19</v>
      </c>
      <c r="H1326" t="s">
        <v>1347</v>
      </c>
      <c r="I1326" t="s">
        <v>1348</v>
      </c>
      <c r="K1326" t="s">
        <v>1311</v>
      </c>
      <c r="L1326" t="s">
        <v>1328</v>
      </c>
      <c r="M1326" s="2">
        <v>1.6274445372461609E-2</v>
      </c>
      <c r="N1326">
        <v>2</v>
      </c>
      <c r="O1326" t="s">
        <v>126</v>
      </c>
      <c r="P1326" t="s">
        <v>1704</v>
      </c>
      <c r="T1326">
        <v>1.6274E-2</v>
      </c>
    </row>
    <row r="1327" spans="1:20">
      <c r="A1327">
        <v>315</v>
      </c>
      <c r="B1327" t="s">
        <v>1709</v>
      </c>
      <c r="C1327" t="s">
        <v>15</v>
      </c>
      <c r="D1327" t="s">
        <v>1346</v>
      </c>
      <c r="E1327" t="s">
        <v>17</v>
      </c>
      <c r="F1327" t="s">
        <v>60</v>
      </c>
      <c r="G1327" t="s">
        <v>19</v>
      </c>
      <c r="H1327" t="s">
        <v>1347</v>
      </c>
      <c r="I1327" t="s">
        <v>1348</v>
      </c>
      <c r="K1327" t="s">
        <v>1311</v>
      </c>
      <c r="L1327" t="s">
        <v>1328</v>
      </c>
      <c r="M1327" s="2">
        <v>0.29915264550787524</v>
      </c>
      <c r="N1327">
        <v>2</v>
      </c>
      <c r="O1327" t="s">
        <v>126</v>
      </c>
      <c r="P1327" t="s">
        <v>1710</v>
      </c>
      <c r="T1327">
        <v>0.299153</v>
      </c>
    </row>
    <row r="1328" spans="1:20">
      <c r="A1328">
        <v>108</v>
      </c>
      <c r="B1328" t="s">
        <v>1760</v>
      </c>
      <c r="C1328" t="s">
        <v>15</v>
      </c>
      <c r="D1328" t="s">
        <v>1346</v>
      </c>
      <c r="E1328" t="s">
        <v>17</v>
      </c>
      <c r="F1328" t="s">
        <v>60</v>
      </c>
      <c r="G1328" t="s">
        <v>19</v>
      </c>
      <c r="H1328" t="s">
        <v>1347</v>
      </c>
      <c r="I1328" t="s">
        <v>1348</v>
      </c>
      <c r="K1328" t="s">
        <v>1311</v>
      </c>
      <c r="L1328" t="s">
        <v>1328</v>
      </c>
      <c r="M1328" s="2">
        <v>7.6400519415052659E-2</v>
      </c>
      <c r="N1328">
        <v>2</v>
      </c>
      <c r="O1328" t="s">
        <v>126</v>
      </c>
      <c r="P1328" t="s">
        <v>1761</v>
      </c>
      <c r="T1328">
        <v>7.6400999999999997E-2</v>
      </c>
    </row>
    <row r="1329" spans="1:20">
      <c r="A1329">
        <v>308</v>
      </c>
      <c r="B1329" t="s">
        <v>1769</v>
      </c>
      <c r="C1329" t="s">
        <v>15</v>
      </c>
      <c r="D1329" t="s">
        <v>1346</v>
      </c>
      <c r="E1329" t="s">
        <v>17</v>
      </c>
      <c r="F1329" t="s">
        <v>60</v>
      </c>
      <c r="G1329" t="s">
        <v>19</v>
      </c>
      <c r="H1329" t="s">
        <v>1347</v>
      </c>
      <c r="I1329" t="s">
        <v>1348</v>
      </c>
      <c r="K1329" t="s">
        <v>1311</v>
      </c>
      <c r="L1329" t="s">
        <v>1328</v>
      </c>
      <c r="M1329" s="2">
        <v>0.4676977636982747</v>
      </c>
      <c r="N1329">
        <v>2</v>
      </c>
      <c r="O1329" t="s">
        <v>126</v>
      </c>
      <c r="P1329" t="s">
        <v>1770</v>
      </c>
      <c r="T1329">
        <v>0.467698</v>
      </c>
    </row>
    <row r="1330" spans="1:20">
      <c r="A1330">
        <v>325</v>
      </c>
      <c r="B1330" t="s">
        <v>1771</v>
      </c>
      <c r="C1330" t="s">
        <v>15</v>
      </c>
      <c r="D1330" t="s">
        <v>1346</v>
      </c>
      <c r="E1330" t="s">
        <v>17</v>
      </c>
      <c r="F1330" t="s">
        <v>60</v>
      </c>
      <c r="G1330" t="s">
        <v>19</v>
      </c>
      <c r="H1330" t="s">
        <v>1347</v>
      </c>
      <c r="I1330" t="s">
        <v>1348</v>
      </c>
      <c r="K1330" t="s">
        <v>1311</v>
      </c>
      <c r="L1330" t="s">
        <v>1328</v>
      </c>
      <c r="M1330" s="2">
        <v>4.0264861151608905E-2</v>
      </c>
      <c r="N1330">
        <v>2</v>
      </c>
      <c r="O1330" t="s">
        <v>126</v>
      </c>
      <c r="P1330" t="s">
        <v>1552</v>
      </c>
      <c r="T1330">
        <v>4.0265000000000002E-2</v>
      </c>
    </row>
    <row r="1331" spans="1:20">
      <c r="A1331">
        <v>326</v>
      </c>
      <c r="B1331" t="s">
        <v>1772</v>
      </c>
      <c r="C1331" t="s">
        <v>15</v>
      </c>
      <c r="D1331" t="s">
        <v>1346</v>
      </c>
      <c r="E1331" t="s">
        <v>17</v>
      </c>
      <c r="F1331" t="s">
        <v>60</v>
      </c>
      <c r="G1331" t="s">
        <v>19</v>
      </c>
      <c r="H1331" t="s">
        <v>1347</v>
      </c>
      <c r="I1331" t="s">
        <v>1348</v>
      </c>
      <c r="K1331" t="s">
        <v>1311</v>
      </c>
      <c r="L1331" t="s">
        <v>1328</v>
      </c>
      <c r="M1331" s="2">
        <v>2.6060595128074602E-2</v>
      </c>
      <c r="N1331">
        <v>2</v>
      </c>
      <c r="O1331" t="s">
        <v>126</v>
      </c>
      <c r="P1331" t="s">
        <v>1552</v>
      </c>
      <c r="Q1331" s="2">
        <f>SUM(M1296:M1298,M1306:M1308,M1310:M1331)</f>
        <v>16.961612916186869</v>
      </c>
      <c r="T1331">
        <v>2.6061000000000001E-2</v>
      </c>
    </row>
    <row r="1332" spans="1:20">
      <c r="A1332">
        <v>11</v>
      </c>
      <c r="B1332" t="s">
        <v>1360</v>
      </c>
      <c r="C1332" t="s">
        <v>15</v>
      </c>
      <c r="D1332" t="s">
        <v>1346</v>
      </c>
      <c r="E1332" t="s">
        <v>17</v>
      </c>
      <c r="F1332" t="s">
        <v>60</v>
      </c>
      <c r="G1332" t="s">
        <v>19</v>
      </c>
      <c r="H1332" t="s">
        <v>1347</v>
      </c>
      <c r="I1332" t="s">
        <v>1348</v>
      </c>
      <c r="K1332" t="s">
        <v>23</v>
      </c>
      <c r="L1332" t="s">
        <v>24</v>
      </c>
      <c r="M1332" s="2">
        <v>3.6299280409996886</v>
      </c>
      <c r="N1332">
        <v>4</v>
      </c>
      <c r="O1332" t="s">
        <v>25</v>
      </c>
      <c r="P1332" t="s">
        <v>1361</v>
      </c>
      <c r="T1332">
        <v>3.629931</v>
      </c>
    </row>
    <row r="1333" spans="1:20">
      <c r="A1333">
        <v>39</v>
      </c>
      <c r="B1333" t="s">
        <v>1362</v>
      </c>
      <c r="C1333" t="s">
        <v>15</v>
      </c>
      <c r="D1333" t="s">
        <v>1346</v>
      </c>
      <c r="E1333" t="s">
        <v>17</v>
      </c>
      <c r="F1333" t="s">
        <v>60</v>
      </c>
      <c r="G1333" t="s">
        <v>19</v>
      </c>
      <c r="H1333" t="s">
        <v>1347</v>
      </c>
      <c r="I1333" t="s">
        <v>1348</v>
      </c>
      <c r="K1333" t="s">
        <v>23</v>
      </c>
      <c r="L1333" t="s">
        <v>24</v>
      </c>
      <c r="M1333" s="2">
        <v>2.4348055302135481</v>
      </c>
      <c r="N1333">
        <v>4</v>
      </c>
      <c r="O1333" t="s">
        <v>25</v>
      </c>
      <c r="P1333" t="s">
        <v>1363</v>
      </c>
      <c r="T1333">
        <v>2.4348079999999999</v>
      </c>
    </row>
    <row r="1334" spans="1:20">
      <c r="A1334">
        <v>41</v>
      </c>
      <c r="B1334" t="s">
        <v>1364</v>
      </c>
      <c r="C1334" t="s">
        <v>15</v>
      </c>
      <c r="D1334" t="s">
        <v>1346</v>
      </c>
      <c r="E1334" t="s">
        <v>17</v>
      </c>
      <c r="F1334" t="s">
        <v>60</v>
      </c>
      <c r="G1334" t="s">
        <v>19</v>
      </c>
      <c r="H1334" t="s">
        <v>1347</v>
      </c>
      <c r="I1334" t="s">
        <v>1348</v>
      </c>
      <c r="K1334" t="s">
        <v>23</v>
      </c>
      <c r="L1334" t="s">
        <v>24</v>
      </c>
      <c r="M1334" s="2">
        <v>2.4522291972047463</v>
      </c>
      <c r="N1334">
        <v>4</v>
      </c>
      <c r="O1334" t="s">
        <v>25</v>
      </c>
      <c r="P1334" t="s">
        <v>1363</v>
      </c>
      <c r="T1334">
        <v>2.4522309999999998</v>
      </c>
    </row>
    <row r="1335" spans="1:20">
      <c r="A1335">
        <v>44</v>
      </c>
      <c r="B1335" t="s">
        <v>1365</v>
      </c>
      <c r="C1335" t="s">
        <v>15</v>
      </c>
      <c r="D1335" t="s">
        <v>1346</v>
      </c>
      <c r="E1335" t="s">
        <v>17</v>
      </c>
      <c r="F1335" t="s">
        <v>60</v>
      </c>
      <c r="G1335" t="s">
        <v>19</v>
      </c>
      <c r="H1335" t="s">
        <v>1347</v>
      </c>
      <c r="I1335" t="s">
        <v>1348</v>
      </c>
      <c r="K1335" t="s">
        <v>23</v>
      </c>
      <c r="L1335" t="s">
        <v>24</v>
      </c>
      <c r="M1335" s="2">
        <v>0.17551465728984941</v>
      </c>
      <c r="N1335">
        <v>4</v>
      </c>
      <c r="O1335" t="s">
        <v>25</v>
      </c>
      <c r="P1335" t="s">
        <v>1363</v>
      </c>
      <c r="T1335">
        <v>0.175515</v>
      </c>
    </row>
    <row r="1336" spans="1:20">
      <c r="A1336">
        <v>45</v>
      </c>
      <c r="B1336" t="s">
        <v>1366</v>
      </c>
      <c r="C1336" t="s">
        <v>15</v>
      </c>
      <c r="D1336" t="s">
        <v>1346</v>
      </c>
      <c r="E1336" t="s">
        <v>17</v>
      </c>
      <c r="F1336" t="s">
        <v>60</v>
      </c>
      <c r="G1336" t="s">
        <v>19</v>
      </c>
      <c r="H1336" t="s">
        <v>1347</v>
      </c>
      <c r="I1336" t="s">
        <v>1348</v>
      </c>
      <c r="K1336" t="s">
        <v>23</v>
      </c>
      <c r="L1336" t="s">
        <v>24</v>
      </c>
      <c r="M1336" s="2">
        <v>0.11990830125084634</v>
      </c>
      <c r="N1336">
        <v>4</v>
      </c>
      <c r="O1336" t="s">
        <v>25</v>
      </c>
      <c r="P1336" t="s">
        <v>1363</v>
      </c>
      <c r="T1336">
        <v>0.119908</v>
      </c>
    </row>
    <row r="1337" spans="1:20">
      <c r="A1337">
        <v>46</v>
      </c>
      <c r="B1337" t="s">
        <v>1367</v>
      </c>
      <c r="C1337" t="s">
        <v>15</v>
      </c>
      <c r="D1337" t="s">
        <v>1346</v>
      </c>
      <c r="E1337" t="s">
        <v>17</v>
      </c>
      <c r="F1337" t="s">
        <v>60</v>
      </c>
      <c r="G1337" t="s">
        <v>19</v>
      </c>
      <c r="H1337" t="s">
        <v>1347</v>
      </c>
      <c r="I1337" t="s">
        <v>1348</v>
      </c>
      <c r="K1337" t="s">
        <v>23</v>
      </c>
      <c r="L1337" t="s">
        <v>24</v>
      </c>
      <c r="M1337" s="2">
        <v>0.15972408262208229</v>
      </c>
      <c r="N1337">
        <v>4</v>
      </c>
      <c r="O1337" t="s">
        <v>25</v>
      </c>
      <c r="P1337" t="s">
        <v>1363</v>
      </c>
      <c r="T1337">
        <v>0.159724</v>
      </c>
    </row>
    <row r="1338" spans="1:20">
      <c r="A1338">
        <v>47</v>
      </c>
      <c r="B1338" t="s">
        <v>1368</v>
      </c>
      <c r="C1338" t="s">
        <v>15</v>
      </c>
      <c r="D1338" t="s">
        <v>1346</v>
      </c>
      <c r="E1338" t="s">
        <v>17</v>
      </c>
      <c r="F1338" t="s">
        <v>60</v>
      </c>
      <c r="G1338" t="s">
        <v>19</v>
      </c>
      <c r="H1338" t="s">
        <v>1347</v>
      </c>
      <c r="I1338" t="s">
        <v>1348</v>
      </c>
      <c r="K1338" t="s">
        <v>23</v>
      </c>
      <c r="L1338" t="s">
        <v>24</v>
      </c>
      <c r="M1338" s="2">
        <v>4.4194422586894522</v>
      </c>
      <c r="N1338">
        <v>4</v>
      </c>
      <c r="O1338" t="s">
        <v>25</v>
      </c>
      <c r="P1338" t="s">
        <v>1363</v>
      </c>
      <c r="T1338">
        <v>4.4194459999999998</v>
      </c>
    </row>
    <row r="1339" spans="1:20">
      <c r="A1339">
        <v>49</v>
      </c>
      <c r="B1339" t="s">
        <v>1369</v>
      </c>
      <c r="C1339" t="s">
        <v>15</v>
      </c>
      <c r="D1339" t="s">
        <v>1346</v>
      </c>
      <c r="E1339" t="s">
        <v>17</v>
      </c>
      <c r="F1339" t="s">
        <v>60</v>
      </c>
      <c r="G1339" t="s">
        <v>19</v>
      </c>
      <c r="H1339" t="s">
        <v>1347</v>
      </c>
      <c r="I1339" t="s">
        <v>1348</v>
      </c>
      <c r="K1339" t="s">
        <v>23</v>
      </c>
      <c r="L1339" t="s">
        <v>24</v>
      </c>
      <c r="M1339" s="2">
        <v>8.1488708569112838</v>
      </c>
      <c r="N1339">
        <v>4</v>
      </c>
      <c r="O1339" t="s">
        <v>25</v>
      </c>
      <c r="P1339" t="s">
        <v>1370</v>
      </c>
      <c r="T1339">
        <v>8.1488779999999998</v>
      </c>
    </row>
    <row r="1340" spans="1:20">
      <c r="A1340">
        <v>50</v>
      </c>
      <c r="B1340" t="s">
        <v>1371</v>
      </c>
      <c r="C1340" t="s">
        <v>15</v>
      </c>
      <c r="D1340" t="s">
        <v>1346</v>
      </c>
      <c r="E1340" t="s">
        <v>17</v>
      </c>
      <c r="F1340" t="s">
        <v>60</v>
      </c>
      <c r="G1340" t="s">
        <v>19</v>
      </c>
      <c r="H1340" t="s">
        <v>1347</v>
      </c>
      <c r="I1340" t="s">
        <v>1348</v>
      </c>
      <c r="K1340" t="s">
        <v>23</v>
      </c>
      <c r="L1340" t="s">
        <v>24</v>
      </c>
      <c r="M1340" s="2">
        <v>2.2835869523531822</v>
      </c>
      <c r="N1340">
        <v>4</v>
      </c>
      <c r="O1340" t="s">
        <v>25</v>
      </c>
      <c r="P1340" t="s">
        <v>64</v>
      </c>
      <c r="T1340">
        <v>2.2835890000000001</v>
      </c>
    </row>
    <row r="1341" spans="1:20">
      <c r="A1341">
        <v>58</v>
      </c>
      <c r="B1341" t="s">
        <v>1372</v>
      </c>
      <c r="C1341" t="s">
        <v>15</v>
      </c>
      <c r="D1341" t="s">
        <v>1346</v>
      </c>
      <c r="E1341" t="s">
        <v>17</v>
      </c>
      <c r="F1341" t="s">
        <v>60</v>
      </c>
      <c r="G1341" t="s">
        <v>19</v>
      </c>
      <c r="H1341" t="s">
        <v>1347</v>
      </c>
      <c r="I1341" t="s">
        <v>1348</v>
      </c>
      <c r="K1341" t="s">
        <v>23</v>
      </c>
      <c r="L1341" t="s">
        <v>24</v>
      </c>
      <c r="M1341" s="2">
        <v>2.4451556977508488</v>
      </c>
      <c r="N1341">
        <v>4</v>
      </c>
      <c r="O1341" t="s">
        <v>25</v>
      </c>
      <c r="P1341" t="s">
        <v>64</v>
      </c>
      <c r="T1341">
        <v>2.4451580000000002</v>
      </c>
    </row>
    <row r="1342" spans="1:20">
      <c r="A1342">
        <v>59</v>
      </c>
      <c r="B1342" t="s">
        <v>1373</v>
      </c>
      <c r="C1342" t="s">
        <v>15</v>
      </c>
      <c r="D1342" t="s">
        <v>1346</v>
      </c>
      <c r="E1342" t="s">
        <v>17</v>
      </c>
      <c r="F1342" t="s">
        <v>60</v>
      </c>
      <c r="G1342" t="s">
        <v>19</v>
      </c>
      <c r="H1342" t="s">
        <v>1347</v>
      </c>
      <c r="I1342" t="s">
        <v>1348</v>
      </c>
      <c r="K1342" t="s">
        <v>23</v>
      </c>
      <c r="L1342" t="s">
        <v>24</v>
      </c>
      <c r="M1342" s="2">
        <v>0.42066614090924814</v>
      </c>
      <c r="N1342">
        <v>4</v>
      </c>
      <c r="O1342" t="s">
        <v>25</v>
      </c>
      <c r="P1342" t="s">
        <v>1374</v>
      </c>
      <c r="T1342">
        <v>0.42066700000000001</v>
      </c>
    </row>
    <row r="1343" spans="1:20">
      <c r="A1343">
        <v>60</v>
      </c>
      <c r="B1343" t="s">
        <v>1375</v>
      </c>
      <c r="C1343" t="s">
        <v>15</v>
      </c>
      <c r="D1343" t="s">
        <v>1346</v>
      </c>
      <c r="E1343" t="s">
        <v>17</v>
      </c>
      <c r="F1343" t="s">
        <v>60</v>
      </c>
      <c r="G1343" t="s">
        <v>19</v>
      </c>
      <c r="H1343" t="s">
        <v>1347</v>
      </c>
      <c r="I1343" t="s">
        <v>1348</v>
      </c>
      <c r="K1343" t="s">
        <v>23</v>
      </c>
      <c r="L1343" t="s">
        <v>24</v>
      </c>
      <c r="M1343" s="2">
        <v>2.4858575315182634</v>
      </c>
      <c r="N1343">
        <v>4</v>
      </c>
      <c r="O1343" t="s">
        <v>25</v>
      </c>
      <c r="P1343" t="s">
        <v>1374</v>
      </c>
      <c r="T1343">
        <v>2.4858600000000002</v>
      </c>
    </row>
    <row r="1344" spans="1:20">
      <c r="A1344">
        <v>61</v>
      </c>
      <c r="B1344" t="s">
        <v>1376</v>
      </c>
      <c r="C1344" t="s">
        <v>15</v>
      </c>
      <c r="D1344" t="s">
        <v>1346</v>
      </c>
      <c r="E1344" t="s">
        <v>17</v>
      </c>
      <c r="F1344" t="s">
        <v>60</v>
      </c>
      <c r="G1344" t="s">
        <v>19</v>
      </c>
      <c r="H1344" t="s">
        <v>1347</v>
      </c>
      <c r="I1344" t="s">
        <v>1348</v>
      </c>
      <c r="K1344" t="s">
        <v>23</v>
      </c>
      <c r="L1344" t="s">
        <v>24</v>
      </c>
      <c r="M1344" s="2">
        <v>0.62521938836530044</v>
      </c>
      <c r="N1344">
        <v>4</v>
      </c>
      <c r="O1344" t="s">
        <v>25</v>
      </c>
      <c r="P1344" t="s">
        <v>64</v>
      </c>
      <c r="T1344">
        <v>0.62522</v>
      </c>
    </row>
    <row r="1345" spans="1:20">
      <c r="A1345">
        <v>62</v>
      </c>
      <c r="B1345" t="s">
        <v>1377</v>
      </c>
      <c r="C1345" t="s">
        <v>15</v>
      </c>
      <c r="D1345" t="s">
        <v>1346</v>
      </c>
      <c r="E1345" t="s">
        <v>17</v>
      </c>
      <c r="F1345" t="s">
        <v>60</v>
      </c>
      <c r="G1345" t="s">
        <v>19</v>
      </c>
      <c r="H1345" t="s">
        <v>1347</v>
      </c>
      <c r="I1345" t="s">
        <v>1348</v>
      </c>
      <c r="K1345" t="s">
        <v>23</v>
      </c>
      <c r="L1345" t="s">
        <v>24</v>
      </c>
      <c r="M1345" s="2">
        <v>0.98196445416940537</v>
      </c>
      <c r="N1345">
        <v>4</v>
      </c>
      <c r="O1345" t="s">
        <v>25</v>
      </c>
      <c r="P1345" t="s">
        <v>1374</v>
      </c>
      <c r="T1345">
        <v>0.98196499999999998</v>
      </c>
    </row>
    <row r="1346" spans="1:20">
      <c r="A1346">
        <v>63</v>
      </c>
      <c r="B1346" t="s">
        <v>1378</v>
      </c>
      <c r="C1346" t="s">
        <v>15</v>
      </c>
      <c r="D1346" t="s">
        <v>1346</v>
      </c>
      <c r="E1346" t="s">
        <v>17</v>
      </c>
      <c r="F1346" t="s">
        <v>60</v>
      </c>
      <c r="G1346" t="s">
        <v>19</v>
      </c>
      <c r="H1346" t="s">
        <v>1347</v>
      </c>
      <c r="I1346" t="s">
        <v>1348</v>
      </c>
      <c r="K1346" t="s">
        <v>23</v>
      </c>
      <c r="L1346" t="s">
        <v>24</v>
      </c>
      <c r="M1346" s="2">
        <v>2.304247009533317</v>
      </c>
      <c r="N1346">
        <v>4</v>
      </c>
      <c r="O1346" t="s">
        <v>25</v>
      </c>
      <c r="P1346" t="s">
        <v>1379</v>
      </c>
      <c r="T1346">
        <v>2.304249</v>
      </c>
    </row>
    <row r="1347" spans="1:20">
      <c r="A1347">
        <v>65</v>
      </c>
      <c r="B1347" t="s">
        <v>1380</v>
      </c>
      <c r="C1347" t="s">
        <v>15</v>
      </c>
      <c r="D1347" t="s">
        <v>1346</v>
      </c>
      <c r="E1347" t="s">
        <v>17</v>
      </c>
      <c r="F1347" t="s">
        <v>60</v>
      </c>
      <c r="G1347" t="s">
        <v>19</v>
      </c>
      <c r="H1347" t="s">
        <v>1347</v>
      </c>
      <c r="I1347" t="s">
        <v>1348</v>
      </c>
      <c r="K1347" t="s">
        <v>23</v>
      </c>
      <c r="L1347" t="s">
        <v>24</v>
      </c>
      <c r="M1347" s="2">
        <v>0.29505422500407724</v>
      </c>
      <c r="N1347">
        <v>4</v>
      </c>
      <c r="O1347" t="s">
        <v>25</v>
      </c>
      <c r="P1347" t="s">
        <v>1381</v>
      </c>
      <c r="T1347">
        <v>0.29505399999999998</v>
      </c>
    </row>
    <row r="1348" spans="1:20">
      <c r="A1348">
        <v>66</v>
      </c>
      <c r="B1348" t="s">
        <v>1382</v>
      </c>
      <c r="C1348" t="s">
        <v>15</v>
      </c>
      <c r="D1348" t="s">
        <v>1346</v>
      </c>
      <c r="E1348" t="s">
        <v>17</v>
      </c>
      <c r="F1348" t="s">
        <v>60</v>
      </c>
      <c r="G1348" t="s">
        <v>19</v>
      </c>
      <c r="H1348" t="s">
        <v>1347</v>
      </c>
      <c r="I1348" t="s">
        <v>1348</v>
      </c>
      <c r="K1348" t="s">
        <v>23</v>
      </c>
      <c r="L1348" t="s">
        <v>24</v>
      </c>
      <c r="M1348" s="2">
        <v>6.846677152162417E-2</v>
      </c>
      <c r="N1348">
        <v>4</v>
      </c>
      <c r="O1348" t="s">
        <v>25</v>
      </c>
      <c r="P1348" t="s">
        <v>1379</v>
      </c>
      <c r="T1348">
        <v>6.8467E-2</v>
      </c>
    </row>
    <row r="1349" spans="1:20">
      <c r="A1349">
        <v>67</v>
      </c>
      <c r="B1349" t="s">
        <v>1383</v>
      </c>
      <c r="C1349" t="s">
        <v>15</v>
      </c>
      <c r="D1349" t="s">
        <v>1346</v>
      </c>
      <c r="E1349" t="s">
        <v>17</v>
      </c>
      <c r="F1349" t="s">
        <v>60</v>
      </c>
      <c r="G1349" t="s">
        <v>19</v>
      </c>
      <c r="H1349" t="s">
        <v>1347</v>
      </c>
      <c r="I1349" t="s">
        <v>1348</v>
      </c>
      <c r="K1349" t="s">
        <v>23</v>
      </c>
      <c r="L1349" t="s">
        <v>24</v>
      </c>
      <c r="M1349" s="2">
        <v>6.9927329057590333</v>
      </c>
      <c r="N1349">
        <v>4</v>
      </c>
      <c r="O1349" t="s">
        <v>25</v>
      </c>
      <c r="P1349" t="s">
        <v>1384</v>
      </c>
      <c r="T1349">
        <v>6.9927390000000003</v>
      </c>
    </row>
    <row r="1350" spans="1:20">
      <c r="A1350">
        <v>68</v>
      </c>
      <c r="B1350" t="s">
        <v>1385</v>
      </c>
      <c r="C1350" t="s">
        <v>15</v>
      </c>
      <c r="D1350" t="s">
        <v>1346</v>
      </c>
      <c r="E1350" t="s">
        <v>17</v>
      </c>
      <c r="F1350" t="s">
        <v>60</v>
      </c>
      <c r="G1350" t="s">
        <v>19</v>
      </c>
      <c r="H1350" t="s">
        <v>1347</v>
      </c>
      <c r="I1350" t="s">
        <v>1348</v>
      </c>
      <c r="K1350" t="s">
        <v>23</v>
      </c>
      <c r="L1350" t="s">
        <v>24</v>
      </c>
      <c r="M1350" s="2">
        <v>3.712277038246937</v>
      </c>
      <c r="N1350">
        <v>4</v>
      </c>
      <c r="O1350" t="s">
        <v>25</v>
      </c>
      <c r="P1350" t="s">
        <v>1379</v>
      </c>
      <c r="T1350">
        <v>3.7122799999999998</v>
      </c>
    </row>
    <row r="1351" spans="1:20">
      <c r="A1351">
        <v>70</v>
      </c>
      <c r="B1351" t="s">
        <v>1386</v>
      </c>
      <c r="C1351" t="s">
        <v>15</v>
      </c>
      <c r="D1351" t="s">
        <v>1346</v>
      </c>
      <c r="E1351" t="s">
        <v>17</v>
      </c>
      <c r="F1351" t="s">
        <v>60</v>
      </c>
      <c r="G1351" t="s">
        <v>19</v>
      </c>
      <c r="H1351" t="s">
        <v>1347</v>
      </c>
      <c r="I1351" t="s">
        <v>1348</v>
      </c>
      <c r="K1351" t="s">
        <v>23</v>
      </c>
      <c r="L1351" t="s">
        <v>24</v>
      </c>
      <c r="M1351" s="2">
        <v>10.00490995166623</v>
      </c>
      <c r="N1351">
        <v>4</v>
      </c>
      <c r="O1351" t="s">
        <v>25</v>
      </c>
      <c r="P1351" t="s">
        <v>1384</v>
      </c>
      <c r="T1351">
        <v>10.004918999999999</v>
      </c>
    </row>
    <row r="1352" spans="1:20">
      <c r="A1352">
        <v>73</v>
      </c>
      <c r="B1352" t="s">
        <v>1387</v>
      </c>
      <c r="C1352" t="s">
        <v>15</v>
      </c>
      <c r="D1352" t="s">
        <v>1346</v>
      </c>
      <c r="E1352" t="s">
        <v>17</v>
      </c>
      <c r="F1352" t="s">
        <v>60</v>
      </c>
      <c r="G1352" t="s">
        <v>19</v>
      </c>
      <c r="H1352" t="s">
        <v>1347</v>
      </c>
      <c r="I1352" t="s">
        <v>1348</v>
      </c>
      <c r="K1352" t="s">
        <v>23</v>
      </c>
      <c r="L1352" t="s">
        <v>24</v>
      </c>
      <c r="M1352" s="2">
        <v>2.753772448268534</v>
      </c>
      <c r="N1352">
        <v>4</v>
      </c>
      <c r="O1352" t="s">
        <v>25</v>
      </c>
      <c r="P1352" t="s">
        <v>1384</v>
      </c>
      <c r="T1352">
        <v>2.7537750000000001</v>
      </c>
    </row>
    <row r="1353" spans="1:20">
      <c r="A1353">
        <v>76</v>
      </c>
      <c r="B1353" t="s">
        <v>1388</v>
      </c>
      <c r="C1353" t="s">
        <v>15</v>
      </c>
      <c r="D1353" t="s">
        <v>1346</v>
      </c>
      <c r="E1353" t="s">
        <v>17</v>
      </c>
      <c r="F1353" t="s">
        <v>60</v>
      </c>
      <c r="G1353" t="s">
        <v>19</v>
      </c>
      <c r="H1353" t="s">
        <v>1347</v>
      </c>
      <c r="I1353" t="s">
        <v>1348</v>
      </c>
      <c r="K1353" t="s">
        <v>23</v>
      </c>
      <c r="L1353" t="s">
        <v>24</v>
      </c>
      <c r="M1353" s="2">
        <v>4.281172986957789</v>
      </c>
      <c r="N1353">
        <v>4</v>
      </c>
      <c r="O1353" t="s">
        <v>25</v>
      </c>
      <c r="P1353" t="s">
        <v>1389</v>
      </c>
      <c r="T1353">
        <v>4.2811769999999996</v>
      </c>
    </row>
    <row r="1354" spans="1:20">
      <c r="A1354">
        <v>78</v>
      </c>
      <c r="B1354" t="s">
        <v>1390</v>
      </c>
      <c r="C1354" t="s">
        <v>15</v>
      </c>
      <c r="D1354" t="s">
        <v>1346</v>
      </c>
      <c r="E1354" t="s">
        <v>17</v>
      </c>
      <c r="F1354" t="s">
        <v>60</v>
      </c>
      <c r="G1354" t="s">
        <v>19</v>
      </c>
      <c r="H1354" t="s">
        <v>1347</v>
      </c>
      <c r="I1354" t="s">
        <v>1348</v>
      </c>
      <c r="K1354" t="s">
        <v>23</v>
      </c>
      <c r="L1354" t="s">
        <v>24</v>
      </c>
      <c r="M1354" s="2">
        <v>2.6400726395279301</v>
      </c>
      <c r="N1354">
        <v>4</v>
      </c>
      <c r="O1354" t="s">
        <v>25</v>
      </c>
      <c r="P1354" t="s">
        <v>1389</v>
      </c>
      <c r="T1354">
        <v>2.6400749999999999</v>
      </c>
    </row>
    <row r="1355" spans="1:20">
      <c r="A1355">
        <v>79</v>
      </c>
      <c r="B1355" t="s">
        <v>1391</v>
      </c>
      <c r="C1355" t="s">
        <v>15</v>
      </c>
      <c r="D1355" t="s">
        <v>1346</v>
      </c>
      <c r="E1355" t="s">
        <v>17</v>
      </c>
      <c r="F1355" t="s">
        <v>60</v>
      </c>
      <c r="G1355" t="s">
        <v>19</v>
      </c>
      <c r="H1355" t="s">
        <v>1347</v>
      </c>
      <c r="I1355" t="s">
        <v>1348</v>
      </c>
      <c r="K1355" t="s">
        <v>23</v>
      </c>
      <c r="L1355" t="s">
        <v>24</v>
      </c>
      <c r="M1355" s="2">
        <v>1.3261411037199211</v>
      </c>
      <c r="N1355">
        <v>4</v>
      </c>
      <c r="O1355" t="s">
        <v>25</v>
      </c>
      <c r="P1355" t="s">
        <v>1389</v>
      </c>
      <c r="T1355">
        <v>1.3261419999999999</v>
      </c>
    </row>
    <row r="1356" spans="1:20">
      <c r="A1356">
        <v>80</v>
      </c>
      <c r="B1356" t="s">
        <v>1392</v>
      </c>
      <c r="C1356" t="s">
        <v>15</v>
      </c>
      <c r="D1356" t="s">
        <v>1346</v>
      </c>
      <c r="E1356" t="s">
        <v>17</v>
      </c>
      <c r="F1356" t="s">
        <v>60</v>
      </c>
      <c r="G1356" t="s">
        <v>19</v>
      </c>
      <c r="H1356" t="s">
        <v>1347</v>
      </c>
      <c r="I1356" t="s">
        <v>1348</v>
      </c>
      <c r="K1356" t="s">
        <v>23</v>
      </c>
      <c r="L1356" t="s">
        <v>24</v>
      </c>
      <c r="M1356" s="2">
        <v>7.2307322664979763</v>
      </c>
      <c r="N1356">
        <v>4</v>
      </c>
      <c r="O1356" t="s">
        <v>25</v>
      </c>
      <c r="P1356" t="s">
        <v>1384</v>
      </c>
      <c r="T1356">
        <v>7.2307389999999998</v>
      </c>
    </row>
    <row r="1357" spans="1:20">
      <c r="A1357">
        <v>82</v>
      </c>
      <c r="B1357" t="s">
        <v>1393</v>
      </c>
      <c r="C1357" t="s">
        <v>15</v>
      </c>
      <c r="D1357" t="s">
        <v>1346</v>
      </c>
      <c r="E1357" t="s">
        <v>17</v>
      </c>
      <c r="F1357" t="s">
        <v>60</v>
      </c>
      <c r="G1357" t="s">
        <v>19</v>
      </c>
      <c r="H1357" t="s">
        <v>1347</v>
      </c>
      <c r="I1357" t="s">
        <v>1348</v>
      </c>
      <c r="K1357" t="s">
        <v>23</v>
      </c>
      <c r="L1357" t="s">
        <v>24</v>
      </c>
      <c r="M1357" s="2">
        <v>2.173005188961318</v>
      </c>
      <c r="N1357">
        <v>4</v>
      </c>
      <c r="O1357" t="s">
        <v>25</v>
      </c>
      <c r="P1357" t="s">
        <v>1389</v>
      </c>
      <c r="T1357">
        <v>2.1730070000000001</v>
      </c>
    </row>
    <row r="1358" spans="1:20">
      <c r="A1358">
        <v>83</v>
      </c>
      <c r="B1358" t="s">
        <v>1394</v>
      </c>
      <c r="C1358" t="s">
        <v>15</v>
      </c>
      <c r="D1358" t="s">
        <v>1346</v>
      </c>
      <c r="E1358" t="s">
        <v>17</v>
      </c>
      <c r="F1358" t="s">
        <v>60</v>
      </c>
      <c r="G1358" t="s">
        <v>19</v>
      </c>
      <c r="H1358" t="s">
        <v>1347</v>
      </c>
      <c r="I1358" t="s">
        <v>1348</v>
      </c>
      <c r="K1358" t="s">
        <v>23</v>
      </c>
      <c r="L1358" t="s">
        <v>24</v>
      </c>
      <c r="M1358" s="2">
        <v>11.681363784267308</v>
      </c>
      <c r="N1358">
        <v>4</v>
      </c>
      <c r="O1358" t="s">
        <v>25</v>
      </c>
      <c r="P1358" t="s">
        <v>1389</v>
      </c>
      <c r="T1358">
        <v>11.681374</v>
      </c>
    </row>
    <row r="1359" spans="1:20">
      <c r="A1359">
        <v>84</v>
      </c>
      <c r="B1359" t="s">
        <v>1395</v>
      </c>
      <c r="C1359" t="s">
        <v>15</v>
      </c>
      <c r="D1359" t="s">
        <v>1346</v>
      </c>
      <c r="E1359" t="s">
        <v>17</v>
      </c>
      <c r="F1359" t="s">
        <v>60</v>
      </c>
      <c r="G1359" t="s">
        <v>19</v>
      </c>
      <c r="H1359" t="s">
        <v>1347</v>
      </c>
      <c r="I1359" t="s">
        <v>1348</v>
      </c>
      <c r="K1359" t="s">
        <v>23</v>
      </c>
      <c r="L1359" t="s">
        <v>24</v>
      </c>
      <c r="M1359" s="2">
        <v>7.9094823475484697</v>
      </c>
      <c r="N1359">
        <v>4</v>
      </c>
      <c r="O1359" t="s">
        <v>25</v>
      </c>
      <c r="P1359" t="s">
        <v>1389</v>
      </c>
      <c r="T1359">
        <v>7.9094889999999998</v>
      </c>
    </row>
    <row r="1360" spans="1:20">
      <c r="A1360">
        <v>85</v>
      </c>
      <c r="B1360" t="s">
        <v>1396</v>
      </c>
      <c r="C1360" t="s">
        <v>15</v>
      </c>
      <c r="D1360" t="s">
        <v>1346</v>
      </c>
      <c r="E1360" t="s">
        <v>17</v>
      </c>
      <c r="F1360" t="s">
        <v>60</v>
      </c>
      <c r="G1360" t="s">
        <v>19</v>
      </c>
      <c r="H1360" t="s">
        <v>1347</v>
      </c>
      <c r="I1360" t="s">
        <v>1348</v>
      </c>
      <c r="K1360" t="s">
        <v>23</v>
      </c>
      <c r="L1360" t="s">
        <v>24</v>
      </c>
      <c r="M1360" s="2">
        <v>8.0515036341756314</v>
      </c>
      <c r="N1360">
        <v>4</v>
      </c>
      <c r="O1360" t="s">
        <v>25</v>
      </c>
      <c r="P1360" t="s">
        <v>1389</v>
      </c>
      <c r="T1360">
        <v>8.0515109999999996</v>
      </c>
    </row>
    <row r="1361" spans="1:20">
      <c r="A1361">
        <v>87</v>
      </c>
      <c r="B1361" t="s">
        <v>1397</v>
      </c>
      <c r="C1361" t="s">
        <v>15</v>
      </c>
      <c r="D1361" t="s">
        <v>1346</v>
      </c>
      <c r="E1361" t="s">
        <v>17</v>
      </c>
      <c r="F1361" t="s">
        <v>60</v>
      </c>
      <c r="G1361" t="s">
        <v>19</v>
      </c>
      <c r="H1361" t="s">
        <v>1347</v>
      </c>
      <c r="I1361" t="s">
        <v>1348</v>
      </c>
      <c r="K1361" t="s">
        <v>23</v>
      </c>
      <c r="L1361" t="s">
        <v>24</v>
      </c>
      <c r="M1361" s="2">
        <v>18.097695950934799</v>
      </c>
      <c r="N1361">
        <v>4</v>
      </c>
      <c r="O1361" t="s">
        <v>25</v>
      </c>
      <c r="P1361" t="s">
        <v>1389</v>
      </c>
      <c r="T1361">
        <v>18.097712000000001</v>
      </c>
    </row>
    <row r="1362" spans="1:20">
      <c r="A1362">
        <v>88</v>
      </c>
      <c r="B1362" t="s">
        <v>1398</v>
      </c>
      <c r="C1362" t="s">
        <v>15</v>
      </c>
      <c r="D1362" t="s">
        <v>1346</v>
      </c>
      <c r="E1362" t="s">
        <v>17</v>
      </c>
      <c r="F1362" t="s">
        <v>60</v>
      </c>
      <c r="G1362" t="s">
        <v>19</v>
      </c>
      <c r="H1362" t="s">
        <v>1347</v>
      </c>
      <c r="I1362" t="s">
        <v>1348</v>
      </c>
      <c r="K1362" t="s">
        <v>23</v>
      </c>
      <c r="L1362" t="s">
        <v>24</v>
      </c>
      <c r="M1362" s="2">
        <v>3.9817683356973061</v>
      </c>
      <c r="N1362">
        <v>4</v>
      </c>
      <c r="O1362" t="s">
        <v>25</v>
      </c>
      <c r="P1362" t="s">
        <v>1399</v>
      </c>
      <c r="T1362">
        <v>3.9817719999999999</v>
      </c>
    </row>
    <row r="1363" spans="1:20">
      <c r="A1363">
        <v>89</v>
      </c>
      <c r="B1363" t="s">
        <v>1400</v>
      </c>
      <c r="C1363" t="s">
        <v>15</v>
      </c>
      <c r="D1363" t="s">
        <v>1346</v>
      </c>
      <c r="E1363" t="s">
        <v>17</v>
      </c>
      <c r="F1363" t="s">
        <v>60</v>
      </c>
      <c r="G1363" t="s">
        <v>19</v>
      </c>
      <c r="H1363" t="s">
        <v>1347</v>
      </c>
      <c r="I1363" t="s">
        <v>1348</v>
      </c>
      <c r="K1363" t="s">
        <v>23</v>
      </c>
      <c r="L1363" t="s">
        <v>24</v>
      </c>
      <c r="M1363" s="2">
        <v>1.6535631551375634</v>
      </c>
      <c r="N1363">
        <v>4</v>
      </c>
      <c r="O1363" t="s">
        <v>25</v>
      </c>
      <c r="P1363" t="s">
        <v>1401</v>
      </c>
      <c r="T1363">
        <v>1.653565</v>
      </c>
    </row>
    <row r="1364" spans="1:20">
      <c r="A1364">
        <v>90</v>
      </c>
      <c r="B1364" t="s">
        <v>1402</v>
      </c>
      <c r="C1364" t="s">
        <v>15</v>
      </c>
      <c r="D1364" t="s">
        <v>1346</v>
      </c>
      <c r="E1364" t="s">
        <v>17</v>
      </c>
      <c r="F1364" t="s">
        <v>60</v>
      </c>
      <c r="G1364" t="s">
        <v>19</v>
      </c>
      <c r="H1364" t="s">
        <v>1347</v>
      </c>
      <c r="I1364" t="s">
        <v>1348</v>
      </c>
      <c r="K1364" t="s">
        <v>23</v>
      </c>
      <c r="L1364" t="s">
        <v>24</v>
      </c>
      <c r="M1364" s="2">
        <v>9.3547955698986385E-2</v>
      </c>
      <c r="N1364">
        <v>4</v>
      </c>
      <c r="O1364" t="s">
        <v>25</v>
      </c>
      <c r="P1364" t="s">
        <v>1401</v>
      </c>
      <c r="T1364">
        <v>9.3548000000000006E-2</v>
      </c>
    </row>
    <row r="1365" spans="1:20">
      <c r="A1365">
        <v>92</v>
      </c>
      <c r="B1365" t="s">
        <v>1403</v>
      </c>
      <c r="C1365" t="s">
        <v>15</v>
      </c>
      <c r="D1365" t="s">
        <v>1346</v>
      </c>
      <c r="E1365" t="s">
        <v>17</v>
      </c>
      <c r="F1365" t="s">
        <v>60</v>
      </c>
      <c r="G1365" t="s">
        <v>19</v>
      </c>
      <c r="H1365" t="s">
        <v>1347</v>
      </c>
      <c r="I1365" t="s">
        <v>1348</v>
      </c>
      <c r="K1365" t="s">
        <v>23</v>
      </c>
      <c r="L1365" t="s">
        <v>24</v>
      </c>
      <c r="M1365" s="2">
        <v>9.2751803529155925</v>
      </c>
      <c r="N1365">
        <v>4</v>
      </c>
      <c r="O1365" t="s">
        <v>25</v>
      </c>
      <c r="P1365" t="s">
        <v>1404</v>
      </c>
      <c r="T1365">
        <v>9.2751889999999992</v>
      </c>
    </row>
    <row r="1366" spans="1:20">
      <c r="A1366">
        <v>93</v>
      </c>
      <c r="B1366" t="s">
        <v>1405</v>
      </c>
      <c r="C1366" t="s">
        <v>15</v>
      </c>
      <c r="D1366" t="s">
        <v>1346</v>
      </c>
      <c r="E1366" t="s">
        <v>17</v>
      </c>
      <c r="F1366" t="s">
        <v>60</v>
      </c>
      <c r="G1366" t="s">
        <v>19</v>
      </c>
      <c r="H1366" t="s">
        <v>1347</v>
      </c>
      <c r="I1366" t="s">
        <v>1348</v>
      </c>
      <c r="K1366" t="s">
        <v>23</v>
      </c>
      <c r="L1366" t="s">
        <v>24</v>
      </c>
      <c r="M1366" s="2">
        <v>0.15185231932906007</v>
      </c>
      <c r="N1366">
        <v>4</v>
      </c>
      <c r="O1366" t="s">
        <v>25</v>
      </c>
      <c r="P1366" t="s">
        <v>1401</v>
      </c>
      <c r="T1366">
        <v>0.15185199999999999</v>
      </c>
    </row>
    <row r="1367" spans="1:20">
      <c r="A1367">
        <v>94</v>
      </c>
      <c r="B1367" t="s">
        <v>1406</v>
      </c>
      <c r="C1367" t="s">
        <v>15</v>
      </c>
      <c r="D1367" t="s">
        <v>1346</v>
      </c>
      <c r="E1367" t="s">
        <v>17</v>
      </c>
      <c r="F1367" t="s">
        <v>60</v>
      </c>
      <c r="G1367" t="s">
        <v>19</v>
      </c>
      <c r="H1367" t="s">
        <v>1347</v>
      </c>
      <c r="I1367" t="s">
        <v>1348</v>
      </c>
      <c r="K1367" t="s">
        <v>23</v>
      </c>
      <c r="L1367" t="s">
        <v>24</v>
      </c>
      <c r="M1367" s="2">
        <v>1.0223035686927642</v>
      </c>
      <c r="N1367">
        <v>4</v>
      </c>
      <c r="O1367" t="s">
        <v>25</v>
      </c>
      <c r="P1367" t="s">
        <v>1404</v>
      </c>
      <c r="T1367">
        <v>1.0223040000000001</v>
      </c>
    </row>
    <row r="1368" spans="1:20">
      <c r="A1368">
        <v>96</v>
      </c>
      <c r="B1368" t="s">
        <v>1407</v>
      </c>
      <c r="C1368" t="s">
        <v>15</v>
      </c>
      <c r="D1368" t="s">
        <v>1346</v>
      </c>
      <c r="E1368" t="s">
        <v>17</v>
      </c>
      <c r="F1368" t="s">
        <v>60</v>
      </c>
      <c r="G1368" t="s">
        <v>19</v>
      </c>
      <c r="H1368" t="s">
        <v>1347</v>
      </c>
      <c r="I1368" t="s">
        <v>1348</v>
      </c>
      <c r="K1368" t="s">
        <v>23</v>
      </c>
      <c r="L1368" t="s">
        <v>24</v>
      </c>
      <c r="M1368" s="2">
        <v>8.7586027297707361</v>
      </c>
      <c r="N1368">
        <v>4</v>
      </c>
      <c r="O1368" t="s">
        <v>25</v>
      </c>
      <c r="P1368" t="s">
        <v>1404</v>
      </c>
      <c r="T1368">
        <v>8.7586099999999991</v>
      </c>
    </row>
    <row r="1369" spans="1:20">
      <c r="A1369">
        <v>100</v>
      </c>
      <c r="B1369" t="s">
        <v>1408</v>
      </c>
      <c r="C1369" t="s">
        <v>15</v>
      </c>
      <c r="D1369" t="s">
        <v>1346</v>
      </c>
      <c r="E1369" t="s">
        <v>17</v>
      </c>
      <c r="F1369" t="s">
        <v>60</v>
      </c>
      <c r="G1369" t="s">
        <v>19</v>
      </c>
      <c r="H1369" t="s">
        <v>1347</v>
      </c>
      <c r="I1369" t="s">
        <v>1348</v>
      </c>
      <c r="K1369" t="s">
        <v>23</v>
      </c>
      <c r="L1369" t="s">
        <v>24</v>
      </c>
      <c r="M1369" s="2">
        <v>6.1300712290516595</v>
      </c>
      <c r="N1369">
        <v>4</v>
      </c>
      <c r="O1369" t="s">
        <v>25</v>
      </c>
      <c r="P1369" t="s">
        <v>1409</v>
      </c>
      <c r="T1369">
        <v>6.130077</v>
      </c>
    </row>
    <row r="1370" spans="1:20">
      <c r="A1370">
        <v>101</v>
      </c>
      <c r="B1370" t="s">
        <v>1410</v>
      </c>
      <c r="C1370" t="s">
        <v>15</v>
      </c>
      <c r="D1370" t="s">
        <v>1346</v>
      </c>
      <c r="E1370" t="s">
        <v>17</v>
      </c>
      <c r="F1370" t="s">
        <v>60</v>
      </c>
      <c r="G1370" t="s">
        <v>19</v>
      </c>
      <c r="H1370" t="s">
        <v>1347</v>
      </c>
      <c r="I1370" t="s">
        <v>1348</v>
      </c>
      <c r="K1370" t="s">
        <v>23</v>
      </c>
      <c r="L1370" t="s">
        <v>24</v>
      </c>
      <c r="M1370" s="2">
        <v>0.19320317381871374</v>
      </c>
      <c r="N1370">
        <v>4</v>
      </c>
      <c r="O1370" t="s">
        <v>25</v>
      </c>
      <c r="P1370" t="s">
        <v>1409</v>
      </c>
      <c r="T1370">
        <v>0.19320300000000001</v>
      </c>
    </row>
    <row r="1371" spans="1:20">
      <c r="A1371">
        <v>103</v>
      </c>
      <c r="B1371" t="s">
        <v>1411</v>
      </c>
      <c r="C1371" t="s">
        <v>15</v>
      </c>
      <c r="D1371" t="s">
        <v>1346</v>
      </c>
      <c r="E1371" t="s">
        <v>17</v>
      </c>
      <c r="F1371" t="s">
        <v>60</v>
      </c>
      <c r="G1371" t="s">
        <v>19</v>
      </c>
      <c r="H1371" t="s">
        <v>1347</v>
      </c>
      <c r="I1371" t="s">
        <v>1348</v>
      </c>
      <c r="K1371" t="s">
        <v>23</v>
      </c>
      <c r="L1371" t="s">
        <v>24</v>
      </c>
      <c r="M1371" s="2">
        <v>1.3987394510805908</v>
      </c>
      <c r="N1371">
        <v>4</v>
      </c>
      <c r="O1371" t="s">
        <v>25</v>
      </c>
      <c r="P1371" t="s">
        <v>1409</v>
      </c>
      <c r="T1371">
        <v>1.398741</v>
      </c>
    </row>
    <row r="1372" spans="1:20">
      <c r="A1372">
        <v>104</v>
      </c>
      <c r="B1372" t="s">
        <v>1412</v>
      </c>
      <c r="C1372" t="s">
        <v>15</v>
      </c>
      <c r="D1372" t="s">
        <v>1346</v>
      </c>
      <c r="E1372" t="s">
        <v>17</v>
      </c>
      <c r="F1372" t="s">
        <v>60</v>
      </c>
      <c r="G1372" t="s">
        <v>19</v>
      </c>
      <c r="H1372" t="s">
        <v>1347</v>
      </c>
      <c r="I1372" t="s">
        <v>1348</v>
      </c>
      <c r="K1372" t="s">
        <v>23</v>
      </c>
      <c r="L1372" t="s">
        <v>24</v>
      </c>
      <c r="M1372" s="2">
        <v>1.1756071104510657</v>
      </c>
      <c r="N1372">
        <v>4</v>
      </c>
      <c r="O1372" t="s">
        <v>25</v>
      </c>
      <c r="P1372" t="s">
        <v>1413</v>
      </c>
      <c r="T1372">
        <v>1.175608</v>
      </c>
    </row>
    <row r="1373" spans="1:20">
      <c r="A1373">
        <v>105</v>
      </c>
      <c r="B1373" t="s">
        <v>1414</v>
      </c>
      <c r="C1373" t="s">
        <v>15</v>
      </c>
      <c r="D1373" t="s">
        <v>1346</v>
      </c>
      <c r="E1373" t="s">
        <v>17</v>
      </c>
      <c r="F1373" t="s">
        <v>60</v>
      </c>
      <c r="G1373" t="s">
        <v>19</v>
      </c>
      <c r="H1373" t="s">
        <v>1347</v>
      </c>
      <c r="I1373" t="s">
        <v>1348</v>
      </c>
      <c r="K1373" t="s">
        <v>23</v>
      </c>
      <c r="L1373" t="s">
        <v>24</v>
      </c>
      <c r="M1373" s="2">
        <v>1.8150367245222221</v>
      </c>
      <c r="N1373">
        <v>4</v>
      </c>
      <c r="O1373" t="s">
        <v>25</v>
      </c>
      <c r="P1373" t="s">
        <v>1413</v>
      </c>
      <c r="T1373">
        <v>1.8150379999999999</v>
      </c>
    </row>
    <row r="1374" spans="1:20">
      <c r="A1374">
        <v>106</v>
      </c>
      <c r="B1374" t="s">
        <v>1415</v>
      </c>
      <c r="C1374" t="s">
        <v>15</v>
      </c>
      <c r="D1374" t="s">
        <v>1346</v>
      </c>
      <c r="E1374" t="s">
        <v>17</v>
      </c>
      <c r="F1374" t="s">
        <v>60</v>
      </c>
      <c r="G1374" t="s">
        <v>19</v>
      </c>
      <c r="H1374" t="s">
        <v>1347</v>
      </c>
      <c r="I1374" t="s">
        <v>1348</v>
      </c>
      <c r="K1374" t="s">
        <v>23</v>
      </c>
      <c r="L1374" t="s">
        <v>24</v>
      </c>
      <c r="M1374" s="2">
        <v>3.0287107661248474</v>
      </c>
      <c r="N1374">
        <v>4</v>
      </c>
      <c r="O1374" t="s">
        <v>25</v>
      </c>
      <c r="P1374" t="s">
        <v>1416</v>
      </c>
      <c r="T1374">
        <v>3.0287130000000002</v>
      </c>
    </row>
    <row r="1375" spans="1:20">
      <c r="A1375">
        <v>114</v>
      </c>
      <c r="B1375" t="s">
        <v>1420</v>
      </c>
      <c r="C1375" t="s">
        <v>15</v>
      </c>
      <c r="D1375" t="s">
        <v>1346</v>
      </c>
      <c r="E1375" t="s">
        <v>17</v>
      </c>
      <c r="F1375" t="s">
        <v>60</v>
      </c>
      <c r="G1375" t="s">
        <v>19</v>
      </c>
      <c r="H1375" t="s">
        <v>1347</v>
      </c>
      <c r="I1375" t="s">
        <v>1348</v>
      </c>
      <c r="K1375" t="s">
        <v>23</v>
      </c>
      <c r="L1375" t="s">
        <v>24</v>
      </c>
      <c r="M1375" s="2">
        <v>4.3130497588253611</v>
      </c>
      <c r="N1375">
        <v>4</v>
      </c>
      <c r="O1375" t="s">
        <v>25</v>
      </c>
      <c r="P1375" t="s">
        <v>1421</v>
      </c>
      <c r="T1375">
        <v>4.3130540000000002</v>
      </c>
    </row>
    <row r="1376" spans="1:20">
      <c r="A1376">
        <v>115</v>
      </c>
      <c r="B1376" t="s">
        <v>1422</v>
      </c>
      <c r="C1376" t="s">
        <v>15</v>
      </c>
      <c r="D1376" t="s">
        <v>1346</v>
      </c>
      <c r="E1376" t="s">
        <v>17</v>
      </c>
      <c r="F1376" t="s">
        <v>60</v>
      </c>
      <c r="G1376" t="s">
        <v>19</v>
      </c>
      <c r="H1376" t="s">
        <v>1347</v>
      </c>
      <c r="I1376" t="s">
        <v>1348</v>
      </c>
      <c r="K1376" t="s">
        <v>23</v>
      </c>
      <c r="L1376" t="s">
        <v>24</v>
      </c>
      <c r="M1376" s="2">
        <v>2.6011111632228441</v>
      </c>
      <c r="N1376">
        <v>4</v>
      </c>
      <c r="O1376" t="s">
        <v>25</v>
      </c>
      <c r="P1376" t="s">
        <v>1421</v>
      </c>
      <c r="T1376">
        <v>2.6011129999999998</v>
      </c>
    </row>
    <row r="1377" spans="1:20">
      <c r="A1377">
        <v>124</v>
      </c>
      <c r="B1377" t="s">
        <v>1423</v>
      </c>
      <c r="C1377" t="s">
        <v>15</v>
      </c>
      <c r="D1377" t="s">
        <v>1346</v>
      </c>
      <c r="E1377" t="s">
        <v>17</v>
      </c>
      <c r="F1377" t="s">
        <v>60</v>
      </c>
      <c r="G1377" t="s">
        <v>19</v>
      </c>
      <c r="H1377" t="s">
        <v>1347</v>
      </c>
      <c r="I1377" t="s">
        <v>1348</v>
      </c>
      <c r="K1377" t="s">
        <v>23</v>
      </c>
      <c r="L1377" t="s">
        <v>24</v>
      </c>
      <c r="M1377" s="2">
        <v>0.24460554602827872</v>
      </c>
      <c r="N1377">
        <v>4</v>
      </c>
      <c r="O1377" t="s">
        <v>25</v>
      </c>
      <c r="P1377" t="s">
        <v>1424</v>
      </c>
      <c r="T1377">
        <v>0.24460599999999999</v>
      </c>
    </row>
    <row r="1378" spans="1:20">
      <c r="A1378">
        <v>125</v>
      </c>
      <c r="B1378" t="s">
        <v>1425</v>
      </c>
      <c r="C1378" t="s">
        <v>15</v>
      </c>
      <c r="D1378" t="s">
        <v>1346</v>
      </c>
      <c r="E1378" t="s">
        <v>17</v>
      </c>
      <c r="F1378" t="s">
        <v>60</v>
      </c>
      <c r="G1378" t="s">
        <v>19</v>
      </c>
      <c r="H1378" t="s">
        <v>1347</v>
      </c>
      <c r="I1378" t="s">
        <v>1348</v>
      </c>
      <c r="K1378" t="s">
        <v>23</v>
      </c>
      <c r="L1378" t="s">
        <v>24</v>
      </c>
      <c r="M1378" s="2">
        <v>1.6153245286469016</v>
      </c>
      <c r="N1378">
        <v>4</v>
      </c>
      <c r="O1378" t="s">
        <v>25</v>
      </c>
      <c r="P1378" t="s">
        <v>1424</v>
      </c>
      <c r="T1378">
        <v>1.615326</v>
      </c>
    </row>
    <row r="1379" spans="1:20">
      <c r="A1379">
        <v>126</v>
      </c>
      <c r="B1379" t="s">
        <v>1426</v>
      </c>
      <c r="C1379" t="s">
        <v>15</v>
      </c>
      <c r="D1379" t="s">
        <v>1346</v>
      </c>
      <c r="E1379" t="s">
        <v>17</v>
      </c>
      <c r="F1379" t="s">
        <v>60</v>
      </c>
      <c r="G1379" t="s">
        <v>19</v>
      </c>
      <c r="H1379" t="s">
        <v>1347</v>
      </c>
      <c r="I1379" t="s">
        <v>1348</v>
      </c>
      <c r="K1379" t="s">
        <v>23</v>
      </c>
      <c r="L1379" t="s">
        <v>24</v>
      </c>
      <c r="M1379" s="2">
        <v>10.924015418126647</v>
      </c>
      <c r="N1379">
        <v>4</v>
      </c>
      <c r="O1379" t="s">
        <v>25</v>
      </c>
      <c r="P1379" t="s">
        <v>1424</v>
      </c>
      <c r="T1379">
        <v>10.924025</v>
      </c>
    </row>
    <row r="1380" spans="1:20">
      <c r="A1380">
        <v>128</v>
      </c>
      <c r="B1380" t="s">
        <v>1427</v>
      </c>
      <c r="C1380" t="s">
        <v>15</v>
      </c>
      <c r="D1380" t="s">
        <v>1346</v>
      </c>
      <c r="E1380" t="s">
        <v>17</v>
      </c>
      <c r="F1380" t="s">
        <v>60</v>
      </c>
      <c r="G1380" t="s">
        <v>19</v>
      </c>
      <c r="H1380" t="s">
        <v>1347</v>
      </c>
      <c r="I1380" t="s">
        <v>1348</v>
      </c>
      <c r="K1380" t="s">
        <v>23</v>
      </c>
      <c r="L1380" t="s">
        <v>24</v>
      </c>
      <c r="M1380" s="2">
        <v>2.8513355826492641</v>
      </c>
      <c r="N1380">
        <v>4</v>
      </c>
      <c r="O1380" t="s">
        <v>25</v>
      </c>
      <c r="P1380" t="s">
        <v>1428</v>
      </c>
      <c r="T1380">
        <v>2.8513380000000002</v>
      </c>
    </row>
    <row r="1381" spans="1:20">
      <c r="A1381">
        <v>129</v>
      </c>
      <c r="B1381" t="s">
        <v>1429</v>
      </c>
      <c r="C1381" t="s">
        <v>15</v>
      </c>
      <c r="D1381" t="s">
        <v>1346</v>
      </c>
      <c r="E1381" t="s">
        <v>17</v>
      </c>
      <c r="F1381" t="s">
        <v>60</v>
      </c>
      <c r="G1381" t="s">
        <v>19</v>
      </c>
      <c r="H1381" t="s">
        <v>1347</v>
      </c>
      <c r="I1381" t="s">
        <v>1348</v>
      </c>
      <c r="K1381" t="s">
        <v>23</v>
      </c>
      <c r="L1381" t="s">
        <v>24</v>
      </c>
      <c r="M1381" s="2">
        <v>3.356972204375738</v>
      </c>
      <c r="N1381">
        <v>4</v>
      </c>
      <c r="O1381" t="s">
        <v>25</v>
      </c>
      <c r="P1381" t="s">
        <v>1430</v>
      </c>
      <c r="T1381">
        <v>3.3569749999999998</v>
      </c>
    </row>
    <row r="1382" spans="1:20">
      <c r="A1382">
        <v>134</v>
      </c>
      <c r="B1382" t="s">
        <v>1431</v>
      </c>
      <c r="C1382" t="s">
        <v>15</v>
      </c>
      <c r="D1382" t="s">
        <v>1346</v>
      </c>
      <c r="E1382" t="s">
        <v>17</v>
      </c>
      <c r="F1382" t="s">
        <v>60</v>
      </c>
      <c r="G1382" t="s">
        <v>19</v>
      </c>
      <c r="H1382" t="s">
        <v>1347</v>
      </c>
      <c r="I1382" t="s">
        <v>1348</v>
      </c>
      <c r="K1382" t="s">
        <v>23</v>
      </c>
      <c r="L1382" t="s">
        <v>24</v>
      </c>
      <c r="M1382" s="2">
        <v>0.36562648423716165</v>
      </c>
      <c r="N1382">
        <v>4</v>
      </c>
      <c r="O1382" t="s">
        <v>25</v>
      </c>
      <c r="P1382" t="s">
        <v>1432</v>
      </c>
      <c r="T1382">
        <v>0.36562699999999998</v>
      </c>
    </row>
    <row r="1383" spans="1:20">
      <c r="A1383">
        <v>135</v>
      </c>
      <c r="B1383" t="s">
        <v>1433</v>
      </c>
      <c r="C1383" t="s">
        <v>15</v>
      </c>
      <c r="D1383" t="s">
        <v>1346</v>
      </c>
      <c r="E1383" t="s">
        <v>17</v>
      </c>
      <c r="F1383" t="s">
        <v>60</v>
      </c>
      <c r="G1383" t="s">
        <v>19</v>
      </c>
      <c r="H1383" t="s">
        <v>1347</v>
      </c>
      <c r="I1383" t="s">
        <v>1348</v>
      </c>
      <c r="K1383" t="s">
        <v>23</v>
      </c>
      <c r="L1383" t="s">
        <v>24</v>
      </c>
      <c r="M1383" s="2">
        <v>1.5843328531256333</v>
      </c>
      <c r="N1383">
        <v>4</v>
      </c>
      <c r="O1383" t="s">
        <v>25</v>
      </c>
      <c r="P1383" t="s">
        <v>64</v>
      </c>
      <c r="T1383">
        <v>1.5843339999999999</v>
      </c>
    </row>
    <row r="1384" spans="1:20">
      <c r="A1384">
        <v>136</v>
      </c>
      <c r="B1384" t="s">
        <v>1434</v>
      </c>
      <c r="C1384" t="s">
        <v>15</v>
      </c>
      <c r="D1384" t="s">
        <v>1346</v>
      </c>
      <c r="E1384" t="s">
        <v>17</v>
      </c>
      <c r="F1384" t="s">
        <v>60</v>
      </c>
      <c r="G1384" t="s">
        <v>19</v>
      </c>
      <c r="H1384" t="s">
        <v>1347</v>
      </c>
      <c r="I1384" t="s">
        <v>1348</v>
      </c>
      <c r="K1384" t="s">
        <v>23</v>
      </c>
      <c r="L1384" t="s">
        <v>24</v>
      </c>
      <c r="M1384" s="2">
        <v>1.2591980192050134</v>
      </c>
      <c r="N1384">
        <v>4</v>
      </c>
      <c r="O1384" t="s">
        <v>25</v>
      </c>
      <c r="P1384" t="s">
        <v>64</v>
      </c>
      <c r="T1384">
        <v>1.259199</v>
      </c>
    </row>
    <row r="1385" spans="1:20">
      <c r="A1385">
        <v>137</v>
      </c>
      <c r="B1385" t="s">
        <v>1435</v>
      </c>
      <c r="C1385" t="s">
        <v>15</v>
      </c>
      <c r="D1385" t="s">
        <v>1346</v>
      </c>
      <c r="E1385" t="s">
        <v>17</v>
      </c>
      <c r="F1385" t="s">
        <v>60</v>
      </c>
      <c r="G1385" t="s">
        <v>19</v>
      </c>
      <c r="H1385" t="s">
        <v>1347</v>
      </c>
      <c r="I1385" t="s">
        <v>1348</v>
      </c>
      <c r="K1385" t="s">
        <v>23</v>
      </c>
      <c r="L1385" t="s">
        <v>24</v>
      </c>
      <c r="M1385" s="2">
        <v>1.3481985865584676</v>
      </c>
      <c r="N1385">
        <v>4</v>
      </c>
      <c r="O1385" t="s">
        <v>25</v>
      </c>
      <c r="P1385" t="s">
        <v>64</v>
      </c>
      <c r="T1385">
        <v>1.3482000000000001</v>
      </c>
    </row>
    <row r="1386" spans="1:20">
      <c r="A1386">
        <v>138</v>
      </c>
      <c r="B1386" t="s">
        <v>1436</v>
      </c>
      <c r="C1386" t="s">
        <v>15</v>
      </c>
      <c r="D1386" t="s">
        <v>1346</v>
      </c>
      <c r="E1386" t="s">
        <v>17</v>
      </c>
      <c r="F1386" t="s">
        <v>60</v>
      </c>
      <c r="G1386" t="s">
        <v>19</v>
      </c>
      <c r="H1386" t="s">
        <v>1347</v>
      </c>
      <c r="I1386" t="s">
        <v>1348</v>
      </c>
      <c r="K1386" t="s">
        <v>23</v>
      </c>
      <c r="L1386" t="s">
        <v>24</v>
      </c>
      <c r="M1386" s="2">
        <v>1.265407264150477</v>
      </c>
      <c r="N1386">
        <v>4</v>
      </c>
      <c r="O1386" t="s">
        <v>25</v>
      </c>
      <c r="P1386" t="s">
        <v>64</v>
      </c>
      <c r="T1386">
        <v>1.2654080000000001</v>
      </c>
    </row>
    <row r="1387" spans="1:20">
      <c r="A1387">
        <v>139</v>
      </c>
      <c r="B1387" t="s">
        <v>1437</v>
      </c>
      <c r="C1387" t="s">
        <v>15</v>
      </c>
      <c r="D1387" t="s">
        <v>1346</v>
      </c>
      <c r="E1387" t="s">
        <v>17</v>
      </c>
      <c r="F1387" t="s">
        <v>60</v>
      </c>
      <c r="G1387" t="s">
        <v>19</v>
      </c>
      <c r="H1387" t="s">
        <v>1347</v>
      </c>
      <c r="I1387" t="s">
        <v>1348</v>
      </c>
      <c r="K1387" t="s">
        <v>23</v>
      </c>
      <c r="L1387" t="s">
        <v>24</v>
      </c>
      <c r="M1387" s="2">
        <v>1.3608658211551672</v>
      </c>
      <c r="N1387">
        <v>4</v>
      </c>
      <c r="O1387" t="s">
        <v>25</v>
      </c>
      <c r="P1387" t="s">
        <v>64</v>
      </c>
      <c r="T1387">
        <v>1.360867</v>
      </c>
    </row>
    <row r="1388" spans="1:20">
      <c r="A1388">
        <v>141</v>
      </c>
      <c r="B1388" t="s">
        <v>1438</v>
      </c>
      <c r="C1388" t="s">
        <v>15</v>
      </c>
      <c r="D1388" t="s">
        <v>1346</v>
      </c>
      <c r="E1388" t="s">
        <v>17</v>
      </c>
      <c r="F1388" t="s">
        <v>60</v>
      </c>
      <c r="G1388" t="s">
        <v>19</v>
      </c>
      <c r="H1388" t="s">
        <v>1347</v>
      </c>
      <c r="I1388" t="s">
        <v>1348</v>
      </c>
      <c r="K1388" t="s">
        <v>23</v>
      </c>
      <c r="L1388" t="s">
        <v>24</v>
      </c>
      <c r="M1388" s="2">
        <v>1.4817312882086358</v>
      </c>
      <c r="N1388">
        <v>4</v>
      </c>
      <c r="O1388" t="s">
        <v>25</v>
      </c>
      <c r="P1388" t="s">
        <v>64</v>
      </c>
      <c r="T1388">
        <v>1.481733</v>
      </c>
    </row>
    <row r="1389" spans="1:20">
      <c r="A1389">
        <v>142</v>
      </c>
      <c r="B1389" t="s">
        <v>1439</v>
      </c>
      <c r="C1389" t="s">
        <v>15</v>
      </c>
      <c r="D1389" t="s">
        <v>1346</v>
      </c>
      <c r="E1389" t="s">
        <v>17</v>
      </c>
      <c r="F1389" t="s">
        <v>60</v>
      </c>
      <c r="G1389" t="s">
        <v>19</v>
      </c>
      <c r="H1389" t="s">
        <v>1347</v>
      </c>
      <c r="I1389" t="s">
        <v>1348</v>
      </c>
      <c r="K1389" t="s">
        <v>23</v>
      </c>
      <c r="L1389" t="s">
        <v>24</v>
      </c>
      <c r="M1389" s="2">
        <v>1.354420501821165</v>
      </c>
      <c r="N1389">
        <v>4</v>
      </c>
      <c r="O1389" t="s">
        <v>25</v>
      </c>
      <c r="P1389" t="s">
        <v>64</v>
      </c>
      <c r="T1389">
        <v>1.354422</v>
      </c>
    </row>
    <row r="1390" spans="1:20">
      <c r="A1390">
        <v>143</v>
      </c>
      <c r="B1390" t="s">
        <v>1440</v>
      </c>
      <c r="C1390" t="s">
        <v>15</v>
      </c>
      <c r="D1390" t="s">
        <v>1346</v>
      </c>
      <c r="E1390" t="s">
        <v>17</v>
      </c>
      <c r="F1390" t="s">
        <v>60</v>
      </c>
      <c r="G1390" t="s">
        <v>19</v>
      </c>
      <c r="H1390" t="s">
        <v>1347</v>
      </c>
      <c r="I1390" t="s">
        <v>1348</v>
      </c>
      <c r="K1390" t="s">
        <v>23</v>
      </c>
      <c r="L1390" t="s">
        <v>24</v>
      </c>
      <c r="M1390" s="2">
        <v>1.4058135080037362</v>
      </c>
      <c r="N1390">
        <v>4</v>
      </c>
      <c r="O1390" t="s">
        <v>25</v>
      </c>
      <c r="P1390" t="s">
        <v>64</v>
      </c>
      <c r="T1390">
        <v>1.405815</v>
      </c>
    </row>
    <row r="1391" spans="1:20">
      <c r="A1391">
        <v>144</v>
      </c>
      <c r="B1391" t="s">
        <v>1441</v>
      </c>
      <c r="C1391" t="s">
        <v>15</v>
      </c>
      <c r="D1391" t="s">
        <v>1346</v>
      </c>
      <c r="E1391" t="s">
        <v>17</v>
      </c>
      <c r="F1391" t="s">
        <v>60</v>
      </c>
      <c r="G1391" t="s">
        <v>19</v>
      </c>
      <c r="H1391" t="s">
        <v>1347</v>
      </c>
      <c r="I1391" t="s">
        <v>1348</v>
      </c>
      <c r="K1391" t="s">
        <v>23</v>
      </c>
      <c r="L1391" t="s">
        <v>24</v>
      </c>
      <c r="M1391" s="2">
        <v>1.496141485497398</v>
      </c>
      <c r="N1391">
        <v>4</v>
      </c>
      <c r="O1391" t="s">
        <v>25</v>
      </c>
      <c r="P1391" t="s">
        <v>64</v>
      </c>
      <c r="T1391">
        <v>1.496143</v>
      </c>
    </row>
    <row r="1392" spans="1:20">
      <c r="A1392">
        <v>145</v>
      </c>
      <c r="B1392" t="s">
        <v>1442</v>
      </c>
      <c r="C1392" t="s">
        <v>15</v>
      </c>
      <c r="D1392" t="s">
        <v>1346</v>
      </c>
      <c r="E1392" t="s">
        <v>17</v>
      </c>
      <c r="F1392" t="s">
        <v>60</v>
      </c>
      <c r="G1392" t="s">
        <v>19</v>
      </c>
      <c r="H1392" t="s">
        <v>1347</v>
      </c>
      <c r="I1392" t="s">
        <v>1348</v>
      </c>
      <c r="K1392" t="s">
        <v>23</v>
      </c>
      <c r="L1392" t="s">
        <v>24</v>
      </c>
      <c r="M1392" s="2">
        <v>1.9289076471634798</v>
      </c>
      <c r="N1392">
        <v>4</v>
      </c>
      <c r="O1392" t="s">
        <v>25</v>
      </c>
      <c r="P1392" t="s">
        <v>64</v>
      </c>
      <c r="T1392">
        <v>1.928909</v>
      </c>
    </row>
    <row r="1393" spans="1:20">
      <c r="A1393">
        <v>147</v>
      </c>
      <c r="B1393" t="s">
        <v>1443</v>
      </c>
      <c r="C1393" t="s">
        <v>15</v>
      </c>
      <c r="D1393" t="s">
        <v>1346</v>
      </c>
      <c r="E1393" t="s">
        <v>17</v>
      </c>
      <c r="F1393" t="s">
        <v>60</v>
      </c>
      <c r="G1393" t="s">
        <v>19</v>
      </c>
      <c r="H1393" t="s">
        <v>1347</v>
      </c>
      <c r="I1393" t="s">
        <v>1348</v>
      </c>
      <c r="K1393" t="s">
        <v>23</v>
      </c>
      <c r="L1393" t="s">
        <v>24</v>
      </c>
      <c r="M1393" s="2">
        <v>2.2210672056853955</v>
      </c>
      <c r="N1393">
        <v>4</v>
      </c>
      <c r="O1393" t="s">
        <v>25</v>
      </c>
      <c r="P1393" t="s">
        <v>64</v>
      </c>
      <c r="T1393">
        <v>2.221069</v>
      </c>
    </row>
    <row r="1394" spans="1:20">
      <c r="A1394">
        <v>151</v>
      </c>
      <c r="B1394" t="s">
        <v>1444</v>
      </c>
      <c r="C1394" t="s">
        <v>15</v>
      </c>
      <c r="D1394" t="s">
        <v>1346</v>
      </c>
      <c r="E1394" t="s">
        <v>17</v>
      </c>
      <c r="F1394" t="s">
        <v>60</v>
      </c>
      <c r="G1394" t="s">
        <v>19</v>
      </c>
      <c r="H1394" t="s">
        <v>1347</v>
      </c>
      <c r="I1394" t="s">
        <v>1348</v>
      </c>
      <c r="K1394" t="s">
        <v>23</v>
      </c>
      <c r="L1394" t="s">
        <v>24</v>
      </c>
      <c r="M1394" s="2">
        <v>0.24282141561605786</v>
      </c>
      <c r="N1394">
        <v>4</v>
      </c>
      <c r="O1394" t="s">
        <v>25</v>
      </c>
      <c r="P1394" t="s">
        <v>1445</v>
      </c>
      <c r="T1394">
        <v>0.24282200000000001</v>
      </c>
    </row>
    <row r="1395" spans="1:20">
      <c r="A1395">
        <v>152</v>
      </c>
      <c r="B1395" t="s">
        <v>1446</v>
      </c>
      <c r="C1395" t="s">
        <v>15</v>
      </c>
      <c r="D1395" t="s">
        <v>1346</v>
      </c>
      <c r="E1395" t="s">
        <v>17</v>
      </c>
      <c r="F1395" t="s">
        <v>60</v>
      </c>
      <c r="G1395" t="s">
        <v>19</v>
      </c>
      <c r="H1395" t="s">
        <v>1347</v>
      </c>
      <c r="I1395" t="s">
        <v>1348</v>
      </c>
      <c r="K1395" t="s">
        <v>23</v>
      </c>
      <c r="L1395" t="s">
        <v>24</v>
      </c>
      <c r="M1395" s="2">
        <v>1.2473992769702928</v>
      </c>
      <c r="N1395">
        <v>4</v>
      </c>
      <c r="O1395" t="s">
        <v>25</v>
      </c>
      <c r="P1395" t="s">
        <v>1445</v>
      </c>
      <c r="T1395">
        <v>1.2474000000000001</v>
      </c>
    </row>
    <row r="1396" spans="1:20">
      <c r="A1396">
        <v>153</v>
      </c>
      <c r="B1396" t="s">
        <v>1447</v>
      </c>
      <c r="C1396" t="s">
        <v>15</v>
      </c>
      <c r="D1396" t="s">
        <v>1346</v>
      </c>
      <c r="E1396" t="s">
        <v>17</v>
      </c>
      <c r="F1396" t="s">
        <v>60</v>
      </c>
      <c r="G1396" t="s">
        <v>19</v>
      </c>
      <c r="H1396" t="s">
        <v>1347</v>
      </c>
      <c r="I1396" t="s">
        <v>1348</v>
      </c>
      <c r="K1396" t="s">
        <v>23</v>
      </c>
      <c r="L1396" t="s">
        <v>24</v>
      </c>
      <c r="M1396" s="2">
        <v>5.2115152688751269</v>
      </c>
      <c r="N1396">
        <v>4</v>
      </c>
      <c r="O1396" t="s">
        <v>25</v>
      </c>
      <c r="P1396" t="s">
        <v>1445</v>
      </c>
      <c r="T1396">
        <v>5.2115200000000002</v>
      </c>
    </row>
    <row r="1397" spans="1:20">
      <c r="A1397">
        <v>154</v>
      </c>
      <c r="B1397" t="s">
        <v>1448</v>
      </c>
      <c r="C1397" t="s">
        <v>15</v>
      </c>
      <c r="D1397" t="s">
        <v>1346</v>
      </c>
      <c r="E1397" t="s">
        <v>17</v>
      </c>
      <c r="F1397" t="s">
        <v>60</v>
      </c>
      <c r="G1397" t="s">
        <v>19</v>
      </c>
      <c r="H1397" t="s">
        <v>1347</v>
      </c>
      <c r="I1397" t="s">
        <v>1348</v>
      </c>
      <c r="K1397" t="s">
        <v>23</v>
      </c>
      <c r="L1397" t="s">
        <v>24</v>
      </c>
      <c r="M1397" s="2">
        <v>0.92812617683833887</v>
      </c>
      <c r="N1397">
        <v>4</v>
      </c>
      <c r="O1397" t="s">
        <v>25</v>
      </c>
      <c r="P1397" t="s">
        <v>1445</v>
      </c>
      <c r="T1397">
        <v>0.92812700000000004</v>
      </c>
    </row>
    <row r="1398" spans="1:20">
      <c r="A1398">
        <v>156</v>
      </c>
      <c r="B1398" t="s">
        <v>1451</v>
      </c>
      <c r="C1398" t="s">
        <v>15</v>
      </c>
      <c r="D1398" t="s">
        <v>1346</v>
      </c>
      <c r="E1398" t="s">
        <v>17</v>
      </c>
      <c r="F1398" t="s">
        <v>60</v>
      </c>
      <c r="G1398" t="s">
        <v>19</v>
      </c>
      <c r="H1398" t="s">
        <v>1347</v>
      </c>
      <c r="I1398" t="s">
        <v>1348</v>
      </c>
      <c r="K1398" t="s">
        <v>23</v>
      </c>
      <c r="L1398" t="s">
        <v>24</v>
      </c>
      <c r="M1398" s="2">
        <v>4.0722760834325866</v>
      </c>
      <c r="N1398">
        <v>4</v>
      </c>
      <c r="O1398" t="s">
        <v>25</v>
      </c>
      <c r="P1398" t="s">
        <v>1445</v>
      </c>
      <c r="T1398">
        <v>4.0722800000000001</v>
      </c>
    </row>
    <row r="1399" spans="1:20">
      <c r="A1399">
        <v>158</v>
      </c>
      <c r="B1399" t="s">
        <v>1453</v>
      </c>
      <c r="C1399" t="s">
        <v>15</v>
      </c>
      <c r="D1399" t="s">
        <v>1346</v>
      </c>
      <c r="E1399" t="s">
        <v>17</v>
      </c>
      <c r="F1399" t="s">
        <v>60</v>
      </c>
      <c r="G1399" t="s">
        <v>19</v>
      </c>
      <c r="H1399" t="s">
        <v>1347</v>
      </c>
      <c r="I1399" t="s">
        <v>1348</v>
      </c>
      <c r="K1399" t="s">
        <v>23</v>
      </c>
      <c r="L1399" t="s">
        <v>24</v>
      </c>
      <c r="M1399" s="2">
        <v>9.2017450032864989</v>
      </c>
      <c r="N1399">
        <v>4</v>
      </c>
      <c r="O1399" t="s">
        <v>25</v>
      </c>
      <c r="P1399" t="s">
        <v>1454</v>
      </c>
      <c r="T1399">
        <v>9.2017530000000001</v>
      </c>
    </row>
    <row r="1400" spans="1:20">
      <c r="A1400">
        <v>165</v>
      </c>
      <c r="B1400" t="s">
        <v>1458</v>
      </c>
      <c r="C1400" t="s">
        <v>15</v>
      </c>
      <c r="D1400" t="s">
        <v>1346</v>
      </c>
      <c r="E1400" t="s">
        <v>17</v>
      </c>
      <c r="F1400" t="s">
        <v>60</v>
      </c>
      <c r="G1400" t="s">
        <v>19</v>
      </c>
      <c r="H1400" t="s">
        <v>1347</v>
      </c>
      <c r="I1400" t="s">
        <v>1348</v>
      </c>
      <c r="K1400" t="s">
        <v>23</v>
      </c>
      <c r="L1400" t="s">
        <v>24</v>
      </c>
      <c r="M1400" s="2">
        <v>5.7336353528414614</v>
      </c>
      <c r="N1400">
        <v>4</v>
      </c>
      <c r="O1400" t="s">
        <v>25</v>
      </c>
      <c r="P1400" t="s">
        <v>1454</v>
      </c>
      <c r="T1400">
        <v>5.7336400000000003</v>
      </c>
    </row>
    <row r="1401" spans="1:20">
      <c r="A1401">
        <v>167</v>
      </c>
      <c r="B1401" t="s">
        <v>1459</v>
      </c>
      <c r="C1401" t="s">
        <v>15</v>
      </c>
      <c r="D1401" t="s">
        <v>1346</v>
      </c>
      <c r="E1401" t="s">
        <v>17</v>
      </c>
      <c r="F1401" t="s">
        <v>60</v>
      </c>
      <c r="G1401" t="s">
        <v>19</v>
      </c>
      <c r="H1401" t="s">
        <v>1347</v>
      </c>
      <c r="I1401" t="s">
        <v>1348</v>
      </c>
      <c r="K1401" t="s">
        <v>23</v>
      </c>
      <c r="L1401" t="s">
        <v>24</v>
      </c>
      <c r="M1401" s="2">
        <v>0.99830395936602701</v>
      </c>
      <c r="N1401">
        <v>4</v>
      </c>
      <c r="O1401" t="s">
        <v>25</v>
      </c>
      <c r="P1401" t="s">
        <v>1454</v>
      </c>
      <c r="T1401">
        <v>0.998305</v>
      </c>
    </row>
    <row r="1402" spans="1:20">
      <c r="A1402">
        <v>169</v>
      </c>
      <c r="B1402" t="s">
        <v>1460</v>
      </c>
      <c r="C1402" t="s">
        <v>15</v>
      </c>
      <c r="D1402" t="s">
        <v>1346</v>
      </c>
      <c r="E1402" t="s">
        <v>17</v>
      </c>
      <c r="F1402" t="s">
        <v>60</v>
      </c>
      <c r="G1402" t="s">
        <v>19</v>
      </c>
      <c r="H1402" t="s">
        <v>1347</v>
      </c>
      <c r="I1402" t="s">
        <v>1348</v>
      </c>
      <c r="K1402" t="s">
        <v>23</v>
      </c>
      <c r="L1402" t="s">
        <v>24</v>
      </c>
      <c r="M1402" s="2">
        <v>1.1675245988247678</v>
      </c>
      <c r="N1402">
        <v>4</v>
      </c>
      <c r="O1402" t="s">
        <v>25</v>
      </c>
      <c r="P1402" t="s">
        <v>1461</v>
      </c>
      <c r="T1402">
        <v>1.1675260000000001</v>
      </c>
    </row>
    <row r="1403" spans="1:20">
      <c r="A1403">
        <v>173</v>
      </c>
      <c r="B1403" t="s">
        <v>1464</v>
      </c>
      <c r="C1403" t="s">
        <v>15</v>
      </c>
      <c r="D1403" t="s">
        <v>1346</v>
      </c>
      <c r="E1403" t="s">
        <v>17</v>
      </c>
      <c r="F1403" t="s">
        <v>60</v>
      </c>
      <c r="G1403" t="s">
        <v>19</v>
      </c>
      <c r="H1403" t="s">
        <v>1347</v>
      </c>
      <c r="I1403" t="s">
        <v>1348</v>
      </c>
      <c r="K1403" t="s">
        <v>23</v>
      </c>
      <c r="L1403" t="s">
        <v>24</v>
      </c>
      <c r="M1403" s="2">
        <v>23.927046155537873</v>
      </c>
      <c r="N1403">
        <v>4</v>
      </c>
      <c r="O1403" t="s">
        <v>25</v>
      </c>
      <c r="P1403" t="s">
        <v>1461</v>
      </c>
      <c r="T1403">
        <v>23.927067000000001</v>
      </c>
    </row>
    <row r="1404" spans="1:20">
      <c r="A1404">
        <v>176</v>
      </c>
      <c r="B1404" t="s">
        <v>1465</v>
      </c>
      <c r="C1404" t="s">
        <v>15</v>
      </c>
      <c r="D1404" t="s">
        <v>1346</v>
      </c>
      <c r="E1404" t="s">
        <v>17</v>
      </c>
      <c r="F1404" t="s">
        <v>60</v>
      </c>
      <c r="G1404" t="s">
        <v>19</v>
      </c>
      <c r="H1404" t="s">
        <v>1347</v>
      </c>
      <c r="I1404" t="s">
        <v>1348</v>
      </c>
      <c r="K1404" t="s">
        <v>23</v>
      </c>
      <c r="L1404" t="s">
        <v>24</v>
      </c>
      <c r="M1404" s="2">
        <v>7.8259768356207031</v>
      </c>
      <c r="N1404">
        <v>4</v>
      </c>
      <c r="O1404" t="s">
        <v>25</v>
      </c>
      <c r="P1404" t="s">
        <v>1466</v>
      </c>
      <c r="T1404">
        <v>7.8259840000000001</v>
      </c>
    </row>
    <row r="1405" spans="1:20">
      <c r="A1405">
        <v>181</v>
      </c>
      <c r="B1405" t="s">
        <v>1468</v>
      </c>
      <c r="C1405" t="s">
        <v>15</v>
      </c>
      <c r="D1405" t="s">
        <v>1346</v>
      </c>
      <c r="E1405" t="s">
        <v>17</v>
      </c>
      <c r="F1405" t="s">
        <v>60</v>
      </c>
      <c r="G1405" t="s">
        <v>19</v>
      </c>
      <c r="H1405" t="s">
        <v>1347</v>
      </c>
      <c r="I1405" t="s">
        <v>1348</v>
      </c>
      <c r="K1405" t="s">
        <v>23</v>
      </c>
      <c r="L1405" t="s">
        <v>24</v>
      </c>
      <c r="M1405" s="2">
        <v>0.26120348270016752</v>
      </c>
      <c r="N1405">
        <v>4</v>
      </c>
      <c r="O1405" t="s">
        <v>25</v>
      </c>
      <c r="P1405" t="s">
        <v>1466</v>
      </c>
      <c r="T1405">
        <v>0.26120399999999999</v>
      </c>
    </row>
    <row r="1406" spans="1:20">
      <c r="A1406">
        <v>183</v>
      </c>
      <c r="B1406" t="s">
        <v>1469</v>
      </c>
      <c r="C1406" t="s">
        <v>15</v>
      </c>
      <c r="D1406" t="s">
        <v>1346</v>
      </c>
      <c r="E1406" t="s">
        <v>17</v>
      </c>
      <c r="F1406" t="s">
        <v>60</v>
      </c>
      <c r="G1406" t="s">
        <v>19</v>
      </c>
      <c r="H1406" t="s">
        <v>1347</v>
      </c>
      <c r="I1406" t="s">
        <v>1348</v>
      </c>
      <c r="K1406" t="s">
        <v>23</v>
      </c>
      <c r="L1406" t="s">
        <v>24</v>
      </c>
      <c r="M1406" s="2">
        <v>6.1653813079770484E-2</v>
      </c>
      <c r="N1406">
        <v>4</v>
      </c>
      <c r="O1406" t="s">
        <v>25</v>
      </c>
      <c r="P1406" t="s">
        <v>1466</v>
      </c>
      <c r="T1406">
        <v>6.1654E-2</v>
      </c>
    </row>
    <row r="1407" spans="1:20">
      <c r="A1407">
        <v>187</v>
      </c>
      <c r="B1407" t="s">
        <v>1471</v>
      </c>
      <c r="C1407" t="s">
        <v>15</v>
      </c>
      <c r="D1407" t="s">
        <v>1346</v>
      </c>
      <c r="E1407" t="s">
        <v>17</v>
      </c>
      <c r="F1407" t="s">
        <v>60</v>
      </c>
      <c r="G1407" t="s">
        <v>19</v>
      </c>
      <c r="H1407" t="s">
        <v>1347</v>
      </c>
      <c r="I1407" t="s">
        <v>1348</v>
      </c>
      <c r="K1407" t="s">
        <v>23</v>
      </c>
      <c r="L1407" t="s">
        <v>24</v>
      </c>
      <c r="M1407" s="2">
        <v>15.773093998804011</v>
      </c>
      <c r="N1407">
        <v>4</v>
      </c>
      <c r="O1407" t="s">
        <v>25</v>
      </c>
      <c r="P1407" t="s">
        <v>1454</v>
      </c>
      <c r="T1407">
        <v>15.773108000000001</v>
      </c>
    </row>
    <row r="1408" spans="1:20">
      <c r="A1408">
        <v>192</v>
      </c>
      <c r="B1408" t="s">
        <v>1472</v>
      </c>
      <c r="C1408" t="s">
        <v>15</v>
      </c>
      <c r="D1408" t="s">
        <v>1346</v>
      </c>
      <c r="E1408" t="s">
        <v>17</v>
      </c>
      <c r="F1408" t="s">
        <v>60</v>
      </c>
      <c r="G1408" t="s">
        <v>19</v>
      </c>
      <c r="H1408" t="s">
        <v>1347</v>
      </c>
      <c r="I1408" t="s">
        <v>1348</v>
      </c>
      <c r="K1408" t="s">
        <v>23</v>
      </c>
      <c r="L1408" t="s">
        <v>24</v>
      </c>
      <c r="M1408" s="2">
        <v>0.51414631541491429</v>
      </c>
      <c r="N1408">
        <v>4</v>
      </c>
      <c r="O1408" t="s">
        <v>25</v>
      </c>
      <c r="P1408" t="s">
        <v>1454</v>
      </c>
      <c r="T1408">
        <v>0.51414700000000002</v>
      </c>
    </row>
    <row r="1409" spans="1:20">
      <c r="A1409">
        <v>212</v>
      </c>
      <c r="B1409" t="s">
        <v>1476</v>
      </c>
      <c r="C1409" t="s">
        <v>15</v>
      </c>
      <c r="D1409" t="s">
        <v>1346</v>
      </c>
      <c r="E1409" t="s">
        <v>17</v>
      </c>
      <c r="F1409" t="s">
        <v>60</v>
      </c>
      <c r="G1409" t="s">
        <v>19</v>
      </c>
      <c r="H1409" t="s">
        <v>1347</v>
      </c>
      <c r="I1409" t="s">
        <v>1348</v>
      </c>
      <c r="K1409" t="s">
        <v>23</v>
      </c>
      <c r="L1409" t="s">
        <v>24</v>
      </c>
      <c r="M1409" s="2">
        <v>4.9556841963892992</v>
      </c>
      <c r="N1409">
        <v>4</v>
      </c>
      <c r="O1409" t="s">
        <v>25</v>
      </c>
      <c r="P1409" t="s">
        <v>1477</v>
      </c>
      <c r="T1409">
        <v>4.9556889999999996</v>
      </c>
    </row>
    <row r="1410" spans="1:20">
      <c r="A1410">
        <v>219</v>
      </c>
      <c r="B1410" t="s">
        <v>1481</v>
      </c>
      <c r="C1410" t="s">
        <v>15</v>
      </c>
      <c r="D1410" t="s">
        <v>1346</v>
      </c>
      <c r="E1410" t="s">
        <v>17</v>
      </c>
      <c r="F1410" t="s">
        <v>60</v>
      </c>
      <c r="G1410" t="s">
        <v>19</v>
      </c>
      <c r="H1410" t="s">
        <v>1347</v>
      </c>
      <c r="I1410" t="s">
        <v>1348</v>
      </c>
      <c r="K1410" t="s">
        <v>23</v>
      </c>
      <c r="L1410" t="s">
        <v>24</v>
      </c>
      <c r="M1410" s="2">
        <v>1.2992623288178984</v>
      </c>
      <c r="N1410">
        <v>4</v>
      </c>
      <c r="O1410" t="s">
        <v>25</v>
      </c>
      <c r="P1410" t="s">
        <v>1482</v>
      </c>
      <c r="T1410">
        <v>1.2992630000000001</v>
      </c>
    </row>
    <row r="1411" spans="1:20">
      <c r="A1411">
        <v>220</v>
      </c>
      <c r="B1411" t="s">
        <v>1483</v>
      </c>
      <c r="C1411" t="s">
        <v>15</v>
      </c>
      <c r="D1411" t="s">
        <v>1346</v>
      </c>
      <c r="E1411" t="s">
        <v>17</v>
      </c>
      <c r="F1411" t="s">
        <v>60</v>
      </c>
      <c r="G1411" t="s">
        <v>19</v>
      </c>
      <c r="H1411" t="s">
        <v>1347</v>
      </c>
      <c r="I1411" t="s">
        <v>1348</v>
      </c>
      <c r="K1411" t="s">
        <v>23</v>
      </c>
      <c r="L1411" t="s">
        <v>24</v>
      </c>
      <c r="M1411" s="2">
        <v>14.032137325976189</v>
      </c>
      <c r="N1411">
        <v>4</v>
      </c>
      <c r="O1411" t="s">
        <v>25</v>
      </c>
      <c r="P1411" t="s">
        <v>64</v>
      </c>
      <c r="T1411">
        <v>14.03215</v>
      </c>
    </row>
    <row r="1412" spans="1:20">
      <c r="A1412">
        <v>226</v>
      </c>
      <c r="B1412" t="s">
        <v>1486</v>
      </c>
      <c r="C1412" t="s">
        <v>15</v>
      </c>
      <c r="D1412" t="s">
        <v>1346</v>
      </c>
      <c r="E1412" t="s">
        <v>17</v>
      </c>
      <c r="F1412" t="s">
        <v>60</v>
      </c>
      <c r="G1412" t="s">
        <v>19</v>
      </c>
      <c r="H1412" t="s">
        <v>1347</v>
      </c>
      <c r="I1412" t="s">
        <v>1348</v>
      </c>
      <c r="K1412" t="s">
        <v>23</v>
      </c>
      <c r="L1412" t="s">
        <v>24</v>
      </c>
      <c r="M1412" s="2">
        <v>5.6078652063575216</v>
      </c>
      <c r="N1412">
        <v>4</v>
      </c>
      <c r="O1412" t="s">
        <v>25</v>
      </c>
      <c r="P1412" t="s">
        <v>1379</v>
      </c>
      <c r="T1412">
        <v>5.6078700000000001</v>
      </c>
    </row>
    <row r="1413" spans="1:20">
      <c r="A1413">
        <v>227</v>
      </c>
      <c r="B1413" t="s">
        <v>1487</v>
      </c>
      <c r="C1413" t="s">
        <v>15</v>
      </c>
      <c r="D1413" t="s">
        <v>1346</v>
      </c>
      <c r="E1413" t="s">
        <v>17</v>
      </c>
      <c r="F1413" t="s">
        <v>60</v>
      </c>
      <c r="G1413" t="s">
        <v>19</v>
      </c>
      <c r="H1413" t="s">
        <v>1347</v>
      </c>
      <c r="I1413" t="s">
        <v>1348</v>
      </c>
      <c r="K1413" t="s">
        <v>23</v>
      </c>
      <c r="L1413" t="s">
        <v>24</v>
      </c>
      <c r="M1413" s="2">
        <v>4.3365984649827274</v>
      </c>
      <c r="N1413">
        <v>4</v>
      </c>
      <c r="O1413" t="s">
        <v>25</v>
      </c>
      <c r="P1413" t="s">
        <v>1379</v>
      </c>
      <c r="T1413">
        <v>4.3366020000000001</v>
      </c>
    </row>
    <row r="1414" spans="1:20">
      <c r="A1414">
        <v>228</v>
      </c>
      <c r="B1414" t="s">
        <v>1488</v>
      </c>
      <c r="C1414" t="s">
        <v>15</v>
      </c>
      <c r="D1414" t="s">
        <v>1346</v>
      </c>
      <c r="E1414" t="s">
        <v>17</v>
      </c>
      <c r="F1414" t="s">
        <v>60</v>
      </c>
      <c r="G1414" t="s">
        <v>19</v>
      </c>
      <c r="H1414" t="s">
        <v>1347</v>
      </c>
      <c r="I1414" t="s">
        <v>1348</v>
      </c>
      <c r="K1414" t="s">
        <v>23</v>
      </c>
      <c r="L1414" t="s">
        <v>24</v>
      </c>
      <c r="M1414" s="2">
        <v>2.8932455530954861</v>
      </c>
      <c r="N1414">
        <v>4</v>
      </c>
      <c r="O1414" t="s">
        <v>25</v>
      </c>
      <c r="P1414" t="s">
        <v>64</v>
      </c>
      <c r="T1414">
        <v>2.8932479999999998</v>
      </c>
    </row>
    <row r="1415" spans="1:20">
      <c r="A1415">
        <v>229</v>
      </c>
      <c r="B1415" t="s">
        <v>1489</v>
      </c>
      <c r="C1415" t="s">
        <v>15</v>
      </c>
      <c r="D1415" t="s">
        <v>1346</v>
      </c>
      <c r="E1415" t="s">
        <v>17</v>
      </c>
      <c r="F1415" t="s">
        <v>60</v>
      </c>
      <c r="G1415" t="s">
        <v>19</v>
      </c>
      <c r="H1415" t="s">
        <v>1347</v>
      </c>
      <c r="I1415" t="s">
        <v>1348</v>
      </c>
      <c r="K1415" t="s">
        <v>23</v>
      </c>
      <c r="L1415" t="s">
        <v>24</v>
      </c>
      <c r="M1415" s="2">
        <v>4.0546299904123195</v>
      </c>
      <c r="N1415">
        <v>4</v>
      </c>
      <c r="O1415" t="s">
        <v>25</v>
      </c>
      <c r="P1415" t="s">
        <v>1490</v>
      </c>
      <c r="T1415">
        <v>4.0546340000000001</v>
      </c>
    </row>
    <row r="1416" spans="1:20">
      <c r="A1416">
        <v>230</v>
      </c>
      <c r="B1416" t="s">
        <v>1491</v>
      </c>
      <c r="C1416" t="s">
        <v>15</v>
      </c>
      <c r="D1416" t="s">
        <v>1346</v>
      </c>
      <c r="E1416" t="s">
        <v>17</v>
      </c>
      <c r="F1416" t="s">
        <v>60</v>
      </c>
      <c r="G1416" t="s">
        <v>19</v>
      </c>
      <c r="H1416" t="s">
        <v>1347</v>
      </c>
      <c r="I1416" t="s">
        <v>1348</v>
      </c>
      <c r="K1416" t="s">
        <v>23</v>
      </c>
      <c r="L1416" t="s">
        <v>24</v>
      </c>
      <c r="M1416" s="2">
        <v>1.4934082671503337</v>
      </c>
      <c r="N1416">
        <v>4</v>
      </c>
      <c r="O1416" t="s">
        <v>25</v>
      </c>
      <c r="P1416" t="s">
        <v>1490</v>
      </c>
      <c r="T1416">
        <v>1.4934099999999999</v>
      </c>
    </row>
    <row r="1417" spans="1:20">
      <c r="A1417">
        <v>233</v>
      </c>
      <c r="B1417" t="s">
        <v>1492</v>
      </c>
      <c r="C1417" t="s">
        <v>15</v>
      </c>
      <c r="D1417" t="s">
        <v>1346</v>
      </c>
      <c r="E1417" t="s">
        <v>17</v>
      </c>
      <c r="F1417" t="s">
        <v>60</v>
      </c>
      <c r="G1417" t="s">
        <v>19</v>
      </c>
      <c r="H1417" t="s">
        <v>1347</v>
      </c>
      <c r="I1417" t="s">
        <v>1348</v>
      </c>
      <c r="K1417" t="s">
        <v>23</v>
      </c>
      <c r="L1417" t="s">
        <v>24</v>
      </c>
      <c r="M1417" s="2">
        <v>4.8295408032400422</v>
      </c>
      <c r="N1417">
        <v>4</v>
      </c>
      <c r="O1417" t="s">
        <v>25</v>
      </c>
      <c r="P1417" t="s">
        <v>1493</v>
      </c>
      <c r="T1417">
        <v>4.8295450000000004</v>
      </c>
    </row>
    <row r="1418" spans="1:20">
      <c r="A1418">
        <v>234</v>
      </c>
      <c r="B1418" t="s">
        <v>1494</v>
      </c>
      <c r="C1418" t="s">
        <v>15</v>
      </c>
      <c r="D1418" t="s">
        <v>1346</v>
      </c>
      <c r="E1418" t="s">
        <v>17</v>
      </c>
      <c r="F1418" t="s">
        <v>60</v>
      </c>
      <c r="G1418" t="s">
        <v>19</v>
      </c>
      <c r="H1418" t="s">
        <v>1347</v>
      </c>
      <c r="I1418" t="s">
        <v>1348</v>
      </c>
      <c r="K1418" t="s">
        <v>23</v>
      </c>
      <c r="L1418" t="s">
        <v>24</v>
      </c>
      <c r="M1418" s="2">
        <v>1.786377130417163</v>
      </c>
      <c r="N1418">
        <v>4</v>
      </c>
      <c r="O1418" t="s">
        <v>25</v>
      </c>
      <c r="P1418" t="s">
        <v>1493</v>
      </c>
      <c r="T1418">
        <v>1.7863789999999999</v>
      </c>
    </row>
    <row r="1419" spans="1:20">
      <c r="A1419">
        <v>235</v>
      </c>
      <c r="B1419" t="s">
        <v>1495</v>
      </c>
      <c r="C1419" t="s">
        <v>15</v>
      </c>
      <c r="D1419" t="s">
        <v>1346</v>
      </c>
      <c r="E1419" t="s">
        <v>17</v>
      </c>
      <c r="F1419" t="s">
        <v>60</v>
      </c>
      <c r="G1419" t="s">
        <v>19</v>
      </c>
      <c r="H1419" t="s">
        <v>1347</v>
      </c>
      <c r="I1419" t="s">
        <v>1348</v>
      </c>
      <c r="K1419" t="s">
        <v>23</v>
      </c>
      <c r="L1419" t="s">
        <v>24</v>
      </c>
      <c r="M1419" s="2">
        <v>3.0333307238204434</v>
      </c>
      <c r="N1419">
        <v>4</v>
      </c>
      <c r="O1419" t="s">
        <v>25</v>
      </c>
      <c r="P1419" t="s">
        <v>1413</v>
      </c>
      <c r="T1419">
        <v>3.0333329999999998</v>
      </c>
    </row>
    <row r="1420" spans="1:20">
      <c r="A1420">
        <v>236</v>
      </c>
      <c r="B1420" t="s">
        <v>1496</v>
      </c>
      <c r="C1420" t="s">
        <v>15</v>
      </c>
      <c r="D1420" t="s">
        <v>1346</v>
      </c>
      <c r="E1420" t="s">
        <v>17</v>
      </c>
      <c r="F1420" t="s">
        <v>60</v>
      </c>
      <c r="G1420" t="s">
        <v>19</v>
      </c>
      <c r="H1420" t="s">
        <v>1347</v>
      </c>
      <c r="I1420" t="s">
        <v>1348</v>
      </c>
      <c r="K1420" t="s">
        <v>23</v>
      </c>
      <c r="L1420" t="s">
        <v>24</v>
      </c>
      <c r="M1420" s="2">
        <v>2.8765948649076072</v>
      </c>
      <c r="N1420">
        <v>4</v>
      </c>
      <c r="O1420" t="s">
        <v>25</v>
      </c>
      <c r="P1420" t="s">
        <v>1416</v>
      </c>
      <c r="T1420">
        <v>2.8765969999999998</v>
      </c>
    </row>
    <row r="1421" spans="1:20">
      <c r="A1421">
        <v>237</v>
      </c>
      <c r="B1421" t="s">
        <v>1497</v>
      </c>
      <c r="C1421" t="s">
        <v>15</v>
      </c>
      <c r="D1421" t="s">
        <v>1346</v>
      </c>
      <c r="E1421" t="s">
        <v>17</v>
      </c>
      <c r="F1421" t="s">
        <v>60</v>
      </c>
      <c r="G1421" t="s">
        <v>19</v>
      </c>
      <c r="H1421" t="s">
        <v>1347</v>
      </c>
      <c r="I1421" t="s">
        <v>1348</v>
      </c>
      <c r="K1421" t="s">
        <v>23</v>
      </c>
      <c r="L1421" t="s">
        <v>24</v>
      </c>
      <c r="M1421" s="2">
        <v>1.1836709317841487</v>
      </c>
      <c r="N1421">
        <v>4</v>
      </c>
      <c r="O1421" t="s">
        <v>25</v>
      </c>
      <c r="P1421" t="s">
        <v>1498</v>
      </c>
      <c r="T1421">
        <v>1.1836720000000001</v>
      </c>
    </row>
    <row r="1422" spans="1:20">
      <c r="A1422">
        <v>238</v>
      </c>
      <c r="B1422" t="s">
        <v>1499</v>
      </c>
      <c r="C1422" t="s">
        <v>15</v>
      </c>
      <c r="D1422" t="s">
        <v>1346</v>
      </c>
      <c r="E1422" t="s">
        <v>17</v>
      </c>
      <c r="F1422" t="s">
        <v>60</v>
      </c>
      <c r="G1422" t="s">
        <v>19</v>
      </c>
      <c r="H1422" t="s">
        <v>1347</v>
      </c>
      <c r="I1422" t="s">
        <v>1348</v>
      </c>
      <c r="K1422" t="s">
        <v>23</v>
      </c>
      <c r="L1422" t="s">
        <v>24</v>
      </c>
      <c r="M1422" s="2">
        <v>2.105746215337323</v>
      </c>
      <c r="N1422">
        <v>4</v>
      </c>
      <c r="O1422" t="s">
        <v>25</v>
      </c>
      <c r="P1422" t="s">
        <v>1500</v>
      </c>
      <c r="T1422">
        <v>2.1057480000000002</v>
      </c>
    </row>
    <row r="1423" spans="1:20">
      <c r="A1423">
        <v>239</v>
      </c>
      <c r="B1423" t="s">
        <v>1501</v>
      </c>
      <c r="C1423" t="s">
        <v>15</v>
      </c>
      <c r="D1423" t="s">
        <v>1346</v>
      </c>
      <c r="E1423" t="s">
        <v>17</v>
      </c>
      <c r="F1423" t="s">
        <v>60</v>
      </c>
      <c r="G1423" t="s">
        <v>19</v>
      </c>
      <c r="H1423" t="s">
        <v>1347</v>
      </c>
      <c r="I1423" t="s">
        <v>1348</v>
      </c>
      <c r="K1423" t="s">
        <v>23</v>
      </c>
      <c r="L1423" t="s">
        <v>24</v>
      </c>
      <c r="M1423" s="2">
        <v>0.18204285767236819</v>
      </c>
      <c r="N1423">
        <v>4</v>
      </c>
      <c r="O1423" t="s">
        <v>25</v>
      </c>
      <c r="P1423" t="s">
        <v>1500</v>
      </c>
      <c r="T1423">
        <v>0.18204300000000001</v>
      </c>
    </row>
    <row r="1424" spans="1:20">
      <c r="A1424">
        <v>240</v>
      </c>
      <c r="B1424" t="s">
        <v>1502</v>
      </c>
      <c r="C1424" t="s">
        <v>15</v>
      </c>
      <c r="D1424" t="s">
        <v>1346</v>
      </c>
      <c r="E1424" t="s">
        <v>17</v>
      </c>
      <c r="F1424" t="s">
        <v>60</v>
      </c>
      <c r="G1424" t="s">
        <v>19</v>
      </c>
      <c r="H1424" t="s">
        <v>1347</v>
      </c>
      <c r="I1424" t="s">
        <v>1348</v>
      </c>
      <c r="K1424" t="s">
        <v>23</v>
      </c>
      <c r="L1424" t="s">
        <v>24</v>
      </c>
      <c r="M1424" s="2">
        <v>0.26075118091557403</v>
      </c>
      <c r="N1424">
        <v>4</v>
      </c>
      <c r="O1424" t="s">
        <v>25</v>
      </c>
      <c r="P1424" t="s">
        <v>1500</v>
      </c>
      <c r="T1424">
        <v>0.26075100000000001</v>
      </c>
    </row>
    <row r="1425" spans="1:20">
      <c r="A1425">
        <v>241</v>
      </c>
      <c r="B1425" t="s">
        <v>1503</v>
      </c>
      <c r="C1425" t="s">
        <v>15</v>
      </c>
      <c r="D1425" t="s">
        <v>1346</v>
      </c>
      <c r="E1425" t="s">
        <v>17</v>
      </c>
      <c r="F1425" t="s">
        <v>60</v>
      </c>
      <c r="G1425" t="s">
        <v>19</v>
      </c>
      <c r="H1425" t="s">
        <v>1347</v>
      </c>
      <c r="I1425" t="s">
        <v>1348</v>
      </c>
      <c r="K1425" t="s">
        <v>23</v>
      </c>
      <c r="L1425" t="s">
        <v>24</v>
      </c>
      <c r="M1425" s="2">
        <v>0.12286582189648269</v>
      </c>
      <c r="N1425">
        <v>4</v>
      </c>
      <c r="O1425" t="s">
        <v>25</v>
      </c>
      <c r="P1425" t="s">
        <v>1500</v>
      </c>
      <c r="T1425">
        <v>0.122866</v>
      </c>
    </row>
    <row r="1426" spans="1:20">
      <c r="A1426">
        <v>242</v>
      </c>
      <c r="B1426" t="s">
        <v>1504</v>
      </c>
      <c r="C1426" t="s">
        <v>15</v>
      </c>
      <c r="D1426" t="s">
        <v>1346</v>
      </c>
      <c r="E1426" t="s">
        <v>17</v>
      </c>
      <c r="F1426" t="s">
        <v>60</v>
      </c>
      <c r="G1426" t="s">
        <v>19</v>
      </c>
      <c r="H1426" t="s">
        <v>1347</v>
      </c>
      <c r="I1426" t="s">
        <v>1348</v>
      </c>
      <c r="K1426" t="s">
        <v>23</v>
      </c>
      <c r="L1426" t="s">
        <v>24</v>
      </c>
      <c r="M1426" s="2">
        <v>0.20071928383981652</v>
      </c>
      <c r="N1426">
        <v>4</v>
      </c>
      <c r="O1426" t="s">
        <v>25</v>
      </c>
      <c r="P1426" t="s">
        <v>1500</v>
      </c>
      <c r="T1426">
        <v>0.20071900000000001</v>
      </c>
    </row>
    <row r="1427" spans="1:20">
      <c r="A1427">
        <v>244</v>
      </c>
      <c r="B1427" t="s">
        <v>1507</v>
      </c>
      <c r="C1427" t="s">
        <v>15</v>
      </c>
      <c r="D1427" t="s">
        <v>1346</v>
      </c>
      <c r="E1427" t="s">
        <v>17</v>
      </c>
      <c r="F1427" t="s">
        <v>60</v>
      </c>
      <c r="G1427" t="s">
        <v>19</v>
      </c>
      <c r="H1427" t="s">
        <v>1347</v>
      </c>
      <c r="I1427" t="s">
        <v>1348</v>
      </c>
      <c r="K1427" t="s">
        <v>23</v>
      </c>
      <c r="L1427" t="s">
        <v>24</v>
      </c>
      <c r="M1427" s="2">
        <v>7.5627624699149463</v>
      </c>
      <c r="N1427">
        <v>4</v>
      </c>
      <c r="O1427" t="s">
        <v>25</v>
      </c>
      <c r="P1427" t="s">
        <v>1508</v>
      </c>
      <c r="T1427">
        <v>7.5627690000000003</v>
      </c>
    </row>
    <row r="1428" spans="1:20">
      <c r="A1428">
        <v>248</v>
      </c>
      <c r="B1428" t="s">
        <v>1511</v>
      </c>
      <c r="C1428" t="s">
        <v>15</v>
      </c>
      <c r="D1428" t="s">
        <v>1346</v>
      </c>
      <c r="E1428" t="s">
        <v>17</v>
      </c>
      <c r="F1428" t="s">
        <v>60</v>
      </c>
      <c r="G1428" t="s">
        <v>19</v>
      </c>
      <c r="H1428" t="s">
        <v>1347</v>
      </c>
      <c r="I1428" t="s">
        <v>1348</v>
      </c>
      <c r="K1428" t="s">
        <v>23</v>
      </c>
      <c r="L1428" t="s">
        <v>24</v>
      </c>
      <c r="M1428" s="2">
        <v>2.2364331009721119</v>
      </c>
      <c r="N1428">
        <v>4</v>
      </c>
      <c r="O1428" t="s">
        <v>25</v>
      </c>
      <c r="P1428" t="s">
        <v>1512</v>
      </c>
      <c r="T1428">
        <v>2.2364350000000002</v>
      </c>
    </row>
    <row r="1429" spans="1:20">
      <c r="A1429">
        <v>259</v>
      </c>
      <c r="B1429" t="s">
        <v>1514</v>
      </c>
      <c r="C1429" t="s">
        <v>15</v>
      </c>
      <c r="D1429" t="s">
        <v>1346</v>
      </c>
      <c r="E1429" t="s">
        <v>17</v>
      </c>
      <c r="F1429" t="s">
        <v>60</v>
      </c>
      <c r="G1429" t="s">
        <v>19</v>
      </c>
      <c r="H1429" t="s">
        <v>1347</v>
      </c>
      <c r="I1429" t="s">
        <v>1348</v>
      </c>
      <c r="K1429" t="s">
        <v>23</v>
      </c>
      <c r="L1429" t="s">
        <v>24</v>
      </c>
      <c r="M1429" s="2">
        <v>7.240620674794779</v>
      </c>
      <c r="N1429">
        <v>4</v>
      </c>
      <c r="O1429" t="s">
        <v>25</v>
      </c>
      <c r="P1429" t="s">
        <v>1515</v>
      </c>
      <c r="T1429">
        <v>7.2406269999999999</v>
      </c>
    </row>
    <row r="1430" spans="1:20">
      <c r="A1430">
        <v>260</v>
      </c>
      <c r="B1430" t="s">
        <v>1516</v>
      </c>
      <c r="C1430" t="s">
        <v>15</v>
      </c>
      <c r="D1430" t="s">
        <v>1346</v>
      </c>
      <c r="E1430" t="s">
        <v>17</v>
      </c>
      <c r="F1430" t="s">
        <v>60</v>
      </c>
      <c r="G1430" t="s">
        <v>19</v>
      </c>
      <c r="H1430" t="s">
        <v>1347</v>
      </c>
      <c r="I1430" t="s">
        <v>1348</v>
      </c>
      <c r="K1430" t="s">
        <v>23</v>
      </c>
      <c r="L1430" t="s">
        <v>24</v>
      </c>
      <c r="M1430" s="2">
        <v>0.68639769969803754</v>
      </c>
      <c r="N1430">
        <v>4</v>
      </c>
      <c r="O1430" t="s">
        <v>25</v>
      </c>
      <c r="P1430" t="s">
        <v>1515</v>
      </c>
      <c r="T1430">
        <v>0.68639799999999995</v>
      </c>
    </row>
    <row r="1431" spans="1:20">
      <c r="A1431">
        <v>265</v>
      </c>
      <c r="B1431" t="s">
        <v>1517</v>
      </c>
      <c r="C1431" t="s">
        <v>15</v>
      </c>
      <c r="D1431" t="s">
        <v>1346</v>
      </c>
      <c r="E1431" t="s">
        <v>17</v>
      </c>
      <c r="F1431" t="s">
        <v>60</v>
      </c>
      <c r="G1431" t="s">
        <v>19</v>
      </c>
      <c r="H1431" t="s">
        <v>1347</v>
      </c>
      <c r="I1431" t="s">
        <v>1348</v>
      </c>
      <c r="K1431" t="s">
        <v>23</v>
      </c>
      <c r="L1431" t="s">
        <v>24</v>
      </c>
      <c r="M1431" s="2">
        <v>8.1178871767246696E-2</v>
      </c>
      <c r="N1431">
        <v>4</v>
      </c>
      <c r="O1431" t="s">
        <v>25</v>
      </c>
      <c r="P1431" t="s">
        <v>1518</v>
      </c>
      <c r="T1431">
        <v>8.1179000000000001E-2</v>
      </c>
    </row>
    <row r="1432" spans="1:20">
      <c r="A1432">
        <v>268</v>
      </c>
      <c r="B1432" t="s">
        <v>1519</v>
      </c>
      <c r="C1432" t="s">
        <v>15</v>
      </c>
      <c r="D1432" t="s">
        <v>1346</v>
      </c>
      <c r="E1432" t="s">
        <v>17</v>
      </c>
      <c r="F1432" t="s">
        <v>60</v>
      </c>
      <c r="G1432" t="s">
        <v>19</v>
      </c>
      <c r="H1432" t="s">
        <v>1347</v>
      </c>
      <c r="I1432" t="s">
        <v>1348</v>
      </c>
      <c r="K1432" t="s">
        <v>23</v>
      </c>
      <c r="L1432" t="s">
        <v>24</v>
      </c>
      <c r="M1432" s="2">
        <v>2.13956171772683</v>
      </c>
      <c r="N1432">
        <v>4</v>
      </c>
      <c r="O1432" t="s">
        <v>25</v>
      </c>
      <c r="P1432" t="s">
        <v>1520</v>
      </c>
      <c r="T1432">
        <v>2.139564</v>
      </c>
    </row>
    <row r="1433" spans="1:20">
      <c r="A1433">
        <v>271</v>
      </c>
      <c r="B1433" t="s">
        <v>1521</v>
      </c>
      <c r="C1433" t="s">
        <v>15</v>
      </c>
      <c r="D1433" t="s">
        <v>1346</v>
      </c>
      <c r="E1433" t="s">
        <v>17</v>
      </c>
      <c r="F1433" t="s">
        <v>60</v>
      </c>
      <c r="G1433" t="s">
        <v>19</v>
      </c>
      <c r="H1433" t="s">
        <v>1347</v>
      </c>
      <c r="I1433" t="s">
        <v>1348</v>
      </c>
      <c r="K1433" t="s">
        <v>23</v>
      </c>
      <c r="L1433" t="s">
        <v>24</v>
      </c>
      <c r="M1433" s="2">
        <v>2.0263795846656416</v>
      </c>
      <c r="N1433">
        <v>4</v>
      </c>
      <c r="O1433" t="s">
        <v>25</v>
      </c>
      <c r="P1433" t="s">
        <v>1490</v>
      </c>
      <c r="T1433">
        <v>2.0263810000000002</v>
      </c>
    </row>
    <row r="1434" spans="1:20">
      <c r="A1434">
        <v>272</v>
      </c>
      <c r="B1434" t="s">
        <v>1522</v>
      </c>
      <c r="C1434" t="s">
        <v>15</v>
      </c>
      <c r="D1434" t="s">
        <v>1346</v>
      </c>
      <c r="E1434" t="s">
        <v>17</v>
      </c>
      <c r="F1434" t="s">
        <v>60</v>
      </c>
      <c r="G1434" t="s">
        <v>19</v>
      </c>
      <c r="H1434" t="s">
        <v>1347</v>
      </c>
      <c r="I1434" t="s">
        <v>1348</v>
      </c>
      <c r="K1434" t="s">
        <v>23</v>
      </c>
      <c r="L1434" t="s">
        <v>24</v>
      </c>
      <c r="M1434" s="2">
        <v>9.7639731364564142</v>
      </c>
      <c r="N1434">
        <v>4</v>
      </c>
      <c r="O1434" t="s">
        <v>25</v>
      </c>
      <c r="P1434" t="s">
        <v>1384</v>
      </c>
      <c r="T1434">
        <v>9.7639820000000004</v>
      </c>
    </row>
    <row r="1435" spans="1:20">
      <c r="A1435">
        <v>273</v>
      </c>
      <c r="B1435" t="s">
        <v>1523</v>
      </c>
      <c r="C1435" t="s">
        <v>15</v>
      </c>
      <c r="D1435" t="s">
        <v>1346</v>
      </c>
      <c r="E1435" t="s">
        <v>17</v>
      </c>
      <c r="F1435" t="s">
        <v>60</v>
      </c>
      <c r="G1435" t="s">
        <v>19</v>
      </c>
      <c r="H1435" t="s">
        <v>1347</v>
      </c>
      <c r="I1435" t="s">
        <v>1348</v>
      </c>
      <c r="K1435" t="s">
        <v>23</v>
      </c>
      <c r="L1435" t="s">
        <v>24</v>
      </c>
      <c r="M1435" s="2">
        <v>4.5468906122277524</v>
      </c>
      <c r="N1435">
        <v>4</v>
      </c>
      <c r="O1435" t="s">
        <v>25</v>
      </c>
      <c r="P1435" t="s">
        <v>1384</v>
      </c>
      <c r="T1435">
        <v>4.5468950000000001</v>
      </c>
    </row>
    <row r="1436" spans="1:20">
      <c r="A1436">
        <v>274</v>
      </c>
      <c r="B1436" t="s">
        <v>1524</v>
      </c>
      <c r="C1436" t="s">
        <v>15</v>
      </c>
      <c r="D1436" t="s">
        <v>1346</v>
      </c>
      <c r="E1436" t="s">
        <v>17</v>
      </c>
      <c r="F1436" t="s">
        <v>60</v>
      </c>
      <c r="G1436" t="s">
        <v>19</v>
      </c>
      <c r="H1436" t="s">
        <v>1347</v>
      </c>
      <c r="I1436" t="s">
        <v>1348</v>
      </c>
      <c r="K1436" t="s">
        <v>23</v>
      </c>
      <c r="L1436" t="s">
        <v>24</v>
      </c>
      <c r="M1436" s="2">
        <v>8.1220865559965008E-2</v>
      </c>
      <c r="N1436">
        <v>4</v>
      </c>
      <c r="O1436" t="s">
        <v>25</v>
      </c>
      <c r="P1436" t="s">
        <v>1404</v>
      </c>
      <c r="T1436">
        <v>8.1221000000000002E-2</v>
      </c>
    </row>
    <row r="1437" spans="1:20">
      <c r="A1437">
        <v>275</v>
      </c>
      <c r="B1437" t="s">
        <v>1525</v>
      </c>
      <c r="C1437" t="s">
        <v>15</v>
      </c>
      <c r="D1437" t="s">
        <v>1346</v>
      </c>
      <c r="E1437" t="s">
        <v>17</v>
      </c>
      <c r="F1437" t="s">
        <v>60</v>
      </c>
      <c r="G1437" t="s">
        <v>19</v>
      </c>
      <c r="H1437" t="s">
        <v>1347</v>
      </c>
      <c r="I1437" t="s">
        <v>1348</v>
      </c>
      <c r="K1437" t="s">
        <v>23</v>
      </c>
      <c r="L1437" t="s">
        <v>24</v>
      </c>
      <c r="M1437" s="2">
        <v>0.66033235520872968</v>
      </c>
      <c r="N1437">
        <v>4</v>
      </c>
      <c r="O1437" t="s">
        <v>25</v>
      </c>
      <c r="P1437" t="s">
        <v>1404</v>
      </c>
      <c r="T1437">
        <v>0.66033299999999995</v>
      </c>
    </row>
    <row r="1438" spans="1:20">
      <c r="A1438">
        <v>277</v>
      </c>
      <c r="B1438" t="s">
        <v>1526</v>
      </c>
      <c r="C1438" t="s">
        <v>15</v>
      </c>
      <c r="D1438" t="s">
        <v>1346</v>
      </c>
      <c r="E1438" t="s">
        <v>17</v>
      </c>
      <c r="F1438" t="s">
        <v>60</v>
      </c>
      <c r="G1438" t="s">
        <v>19</v>
      </c>
      <c r="H1438" t="s">
        <v>1347</v>
      </c>
      <c r="I1438" t="s">
        <v>1348</v>
      </c>
      <c r="K1438" t="s">
        <v>23</v>
      </c>
      <c r="L1438" t="s">
        <v>24</v>
      </c>
      <c r="M1438" s="2">
        <v>8.630742399539395</v>
      </c>
      <c r="N1438">
        <v>4</v>
      </c>
      <c r="O1438" t="s">
        <v>25</v>
      </c>
      <c r="P1438" t="s">
        <v>1527</v>
      </c>
      <c r="T1438">
        <v>8.6307500000000008</v>
      </c>
    </row>
    <row r="1439" spans="1:20">
      <c r="A1439">
        <v>286</v>
      </c>
      <c r="B1439" t="s">
        <v>1528</v>
      </c>
      <c r="C1439" t="s">
        <v>15</v>
      </c>
      <c r="D1439" t="s">
        <v>1346</v>
      </c>
      <c r="E1439" t="s">
        <v>17</v>
      </c>
      <c r="F1439" t="s">
        <v>60</v>
      </c>
      <c r="G1439" t="s">
        <v>19</v>
      </c>
      <c r="H1439" t="s">
        <v>1347</v>
      </c>
      <c r="I1439" t="s">
        <v>1348</v>
      </c>
      <c r="K1439" t="s">
        <v>23</v>
      </c>
      <c r="L1439" t="s">
        <v>24</v>
      </c>
      <c r="M1439" s="2">
        <v>1.6159864994094186</v>
      </c>
      <c r="N1439">
        <v>4</v>
      </c>
      <c r="O1439" t="s">
        <v>25</v>
      </c>
      <c r="P1439" t="s">
        <v>1529</v>
      </c>
      <c r="T1439">
        <v>1.615988</v>
      </c>
    </row>
    <row r="1440" spans="1:20">
      <c r="A1440">
        <v>289</v>
      </c>
      <c r="B1440" t="s">
        <v>1531</v>
      </c>
      <c r="C1440" t="s">
        <v>15</v>
      </c>
      <c r="D1440" t="s">
        <v>1346</v>
      </c>
      <c r="E1440" t="s">
        <v>17</v>
      </c>
      <c r="F1440" t="s">
        <v>60</v>
      </c>
      <c r="G1440" t="s">
        <v>19</v>
      </c>
      <c r="H1440" t="s">
        <v>1347</v>
      </c>
      <c r="I1440" t="s">
        <v>1348</v>
      </c>
      <c r="K1440" t="s">
        <v>23</v>
      </c>
      <c r="L1440" t="s">
        <v>24</v>
      </c>
      <c r="M1440" s="2">
        <v>1.6519926911234881</v>
      </c>
      <c r="N1440">
        <v>4</v>
      </c>
      <c r="O1440" t="s">
        <v>25</v>
      </c>
      <c r="P1440" t="s">
        <v>1532</v>
      </c>
      <c r="T1440">
        <v>1.651994</v>
      </c>
    </row>
    <row r="1441" spans="1:20">
      <c r="A1441">
        <v>290</v>
      </c>
      <c r="B1441" t="s">
        <v>1533</v>
      </c>
      <c r="C1441" t="s">
        <v>15</v>
      </c>
      <c r="D1441" t="s">
        <v>1346</v>
      </c>
      <c r="E1441" t="s">
        <v>17</v>
      </c>
      <c r="F1441" t="s">
        <v>60</v>
      </c>
      <c r="G1441" t="s">
        <v>19</v>
      </c>
      <c r="H1441" t="s">
        <v>1347</v>
      </c>
      <c r="I1441" t="s">
        <v>1348</v>
      </c>
      <c r="K1441" t="s">
        <v>23</v>
      </c>
      <c r="L1441" t="s">
        <v>24</v>
      </c>
      <c r="M1441" s="2">
        <v>4.682984534676268</v>
      </c>
      <c r="N1441">
        <v>4</v>
      </c>
      <c r="O1441" t="s">
        <v>25</v>
      </c>
      <c r="P1441" t="s">
        <v>1534</v>
      </c>
      <c r="T1441">
        <v>4.6829890000000001</v>
      </c>
    </row>
    <row r="1442" spans="1:20">
      <c r="A1442">
        <v>291</v>
      </c>
      <c r="B1442" t="s">
        <v>1535</v>
      </c>
      <c r="C1442" t="s">
        <v>15</v>
      </c>
      <c r="D1442" t="s">
        <v>1346</v>
      </c>
      <c r="E1442" t="s">
        <v>17</v>
      </c>
      <c r="F1442" t="s">
        <v>60</v>
      </c>
      <c r="G1442" t="s">
        <v>19</v>
      </c>
      <c r="H1442" t="s">
        <v>1347</v>
      </c>
      <c r="I1442" t="s">
        <v>1348</v>
      </c>
      <c r="K1442" t="s">
        <v>23</v>
      </c>
      <c r="L1442" t="s">
        <v>24</v>
      </c>
      <c r="M1442" s="2">
        <v>10.219334258412696</v>
      </c>
      <c r="N1442">
        <v>4</v>
      </c>
      <c r="O1442" t="s">
        <v>25</v>
      </c>
      <c r="P1442" t="s">
        <v>1534</v>
      </c>
      <c r="T1442">
        <v>10.219343</v>
      </c>
    </row>
    <row r="1443" spans="1:20">
      <c r="A1443">
        <v>292</v>
      </c>
      <c r="B1443" t="s">
        <v>1536</v>
      </c>
      <c r="C1443" t="s">
        <v>15</v>
      </c>
      <c r="D1443" t="s">
        <v>1346</v>
      </c>
      <c r="E1443" t="s">
        <v>17</v>
      </c>
      <c r="F1443" t="s">
        <v>60</v>
      </c>
      <c r="G1443" t="s">
        <v>19</v>
      </c>
      <c r="H1443" t="s">
        <v>1347</v>
      </c>
      <c r="I1443" t="s">
        <v>1348</v>
      </c>
      <c r="K1443" t="s">
        <v>23</v>
      </c>
      <c r="L1443" t="s">
        <v>24</v>
      </c>
      <c r="M1443" s="2">
        <v>0.20726853264012099</v>
      </c>
      <c r="N1443">
        <v>4</v>
      </c>
      <c r="O1443" t="s">
        <v>25</v>
      </c>
      <c r="P1443" t="s">
        <v>1534</v>
      </c>
      <c r="T1443">
        <v>0.20726900000000001</v>
      </c>
    </row>
    <row r="1444" spans="1:20">
      <c r="A1444">
        <v>293</v>
      </c>
      <c r="B1444" t="s">
        <v>1537</v>
      </c>
      <c r="C1444" t="s">
        <v>15</v>
      </c>
      <c r="D1444" t="s">
        <v>1346</v>
      </c>
      <c r="E1444" t="s">
        <v>17</v>
      </c>
      <c r="F1444" t="s">
        <v>60</v>
      </c>
      <c r="G1444" t="s">
        <v>19</v>
      </c>
      <c r="H1444" t="s">
        <v>1347</v>
      </c>
      <c r="I1444" t="s">
        <v>1348</v>
      </c>
      <c r="K1444" t="s">
        <v>23</v>
      </c>
      <c r="L1444" t="s">
        <v>24</v>
      </c>
      <c r="M1444" s="2">
        <v>1.75971471140588</v>
      </c>
      <c r="N1444">
        <v>4</v>
      </c>
      <c r="O1444" t="s">
        <v>25</v>
      </c>
      <c r="P1444" t="s">
        <v>1534</v>
      </c>
      <c r="T1444">
        <v>1.7597160000000001</v>
      </c>
    </row>
    <row r="1445" spans="1:20">
      <c r="A1445">
        <v>294</v>
      </c>
      <c r="B1445" t="s">
        <v>1538</v>
      </c>
      <c r="C1445" t="s">
        <v>15</v>
      </c>
      <c r="D1445" t="s">
        <v>1346</v>
      </c>
      <c r="E1445" t="s">
        <v>17</v>
      </c>
      <c r="F1445" t="s">
        <v>60</v>
      </c>
      <c r="G1445" t="s">
        <v>19</v>
      </c>
      <c r="H1445" t="s">
        <v>1347</v>
      </c>
      <c r="I1445" t="s">
        <v>1348</v>
      </c>
      <c r="K1445" t="s">
        <v>23</v>
      </c>
      <c r="L1445" t="s">
        <v>24</v>
      </c>
      <c r="M1445" s="2">
        <v>10.338249094606683</v>
      </c>
      <c r="N1445">
        <v>4</v>
      </c>
      <c r="O1445" t="s">
        <v>25</v>
      </c>
      <c r="P1445" t="s">
        <v>1534</v>
      </c>
      <c r="T1445">
        <v>10.338258</v>
      </c>
    </row>
    <row r="1446" spans="1:20">
      <c r="A1446">
        <v>306</v>
      </c>
      <c r="B1446" t="s">
        <v>1539</v>
      </c>
      <c r="C1446" t="s">
        <v>15</v>
      </c>
      <c r="D1446" t="s">
        <v>1346</v>
      </c>
      <c r="E1446" t="s">
        <v>17</v>
      </c>
      <c r="F1446" t="s">
        <v>60</v>
      </c>
      <c r="G1446" t="s">
        <v>19</v>
      </c>
      <c r="H1446" t="s">
        <v>1347</v>
      </c>
      <c r="I1446" t="s">
        <v>1348</v>
      </c>
      <c r="K1446" t="s">
        <v>23</v>
      </c>
      <c r="L1446" t="s">
        <v>24</v>
      </c>
      <c r="M1446" s="2">
        <v>5.5392992344682049E-2</v>
      </c>
      <c r="N1446">
        <v>4</v>
      </c>
      <c r="O1446" t="s">
        <v>25</v>
      </c>
      <c r="P1446" t="s">
        <v>1540</v>
      </c>
      <c r="T1446">
        <v>5.5392999999999998E-2</v>
      </c>
    </row>
    <row r="1447" spans="1:20">
      <c r="A1447">
        <v>307</v>
      </c>
      <c r="B1447" t="s">
        <v>1541</v>
      </c>
      <c r="C1447" t="s">
        <v>15</v>
      </c>
      <c r="D1447" t="s">
        <v>1346</v>
      </c>
      <c r="E1447" t="s">
        <v>17</v>
      </c>
      <c r="F1447" t="s">
        <v>60</v>
      </c>
      <c r="G1447" t="s">
        <v>19</v>
      </c>
      <c r="H1447" t="s">
        <v>1347</v>
      </c>
      <c r="I1447" t="s">
        <v>1348</v>
      </c>
      <c r="K1447" t="s">
        <v>23</v>
      </c>
      <c r="L1447" t="s">
        <v>24</v>
      </c>
      <c r="M1447" s="2">
        <v>8.3944395407797648E-2</v>
      </c>
      <c r="N1447">
        <v>4</v>
      </c>
      <c r="O1447" t="s">
        <v>25</v>
      </c>
      <c r="P1447" t="s">
        <v>1540</v>
      </c>
      <c r="T1447">
        <v>8.3944000000000005E-2</v>
      </c>
    </row>
    <row r="1448" spans="1:20">
      <c r="A1448">
        <v>316</v>
      </c>
      <c r="B1448" t="s">
        <v>1542</v>
      </c>
      <c r="C1448" t="s">
        <v>15</v>
      </c>
      <c r="D1448" t="s">
        <v>1346</v>
      </c>
      <c r="E1448" t="s">
        <v>17</v>
      </c>
      <c r="F1448" t="s">
        <v>60</v>
      </c>
      <c r="G1448" t="s">
        <v>19</v>
      </c>
      <c r="H1448" t="s">
        <v>1347</v>
      </c>
      <c r="I1448" t="s">
        <v>1348</v>
      </c>
      <c r="K1448" t="s">
        <v>23</v>
      </c>
      <c r="L1448" t="s">
        <v>24</v>
      </c>
      <c r="M1448" s="2">
        <v>0.54412384564823102</v>
      </c>
      <c r="N1448">
        <v>4</v>
      </c>
      <c r="O1448" t="s">
        <v>25</v>
      </c>
      <c r="P1448" t="s">
        <v>1543</v>
      </c>
      <c r="T1448">
        <v>0.54412400000000005</v>
      </c>
    </row>
    <row r="1449" spans="1:20">
      <c r="A1449">
        <v>317</v>
      </c>
      <c r="B1449" t="s">
        <v>1544</v>
      </c>
      <c r="C1449" t="s">
        <v>15</v>
      </c>
      <c r="D1449" t="s">
        <v>1346</v>
      </c>
      <c r="E1449" t="s">
        <v>17</v>
      </c>
      <c r="F1449" t="s">
        <v>60</v>
      </c>
      <c r="G1449" t="s">
        <v>19</v>
      </c>
      <c r="H1449" t="s">
        <v>1347</v>
      </c>
      <c r="I1449" t="s">
        <v>1348</v>
      </c>
      <c r="K1449" t="s">
        <v>23</v>
      </c>
      <c r="L1449" t="s">
        <v>24</v>
      </c>
      <c r="M1449" s="2">
        <v>0.60366796503956199</v>
      </c>
      <c r="N1449">
        <v>4</v>
      </c>
      <c r="O1449" t="s">
        <v>25</v>
      </c>
      <c r="P1449" t="s">
        <v>1543</v>
      </c>
      <c r="T1449">
        <v>-0.60366799999999998</v>
      </c>
    </row>
    <row r="1450" spans="1:20">
      <c r="A1450">
        <v>318</v>
      </c>
      <c r="B1450" t="s">
        <v>1545</v>
      </c>
      <c r="C1450" t="s">
        <v>15</v>
      </c>
      <c r="D1450" t="s">
        <v>1346</v>
      </c>
      <c r="E1450" t="s">
        <v>17</v>
      </c>
      <c r="F1450" t="s">
        <v>60</v>
      </c>
      <c r="G1450" t="s">
        <v>19</v>
      </c>
      <c r="H1450" t="s">
        <v>1347</v>
      </c>
      <c r="I1450" t="s">
        <v>1348</v>
      </c>
      <c r="K1450" t="s">
        <v>23</v>
      </c>
      <c r="L1450" t="s">
        <v>24</v>
      </c>
      <c r="M1450" s="2">
        <v>0.63907147665103303</v>
      </c>
      <c r="N1450">
        <v>4</v>
      </c>
      <c r="O1450" t="s">
        <v>25</v>
      </c>
      <c r="P1450" t="s">
        <v>1543</v>
      </c>
      <c r="T1450">
        <v>-0.63907199999999997</v>
      </c>
    </row>
    <row r="1451" spans="1:20">
      <c r="A1451">
        <v>319</v>
      </c>
      <c r="B1451" t="s">
        <v>1546</v>
      </c>
      <c r="C1451" t="s">
        <v>15</v>
      </c>
      <c r="D1451" t="s">
        <v>1346</v>
      </c>
      <c r="E1451" t="s">
        <v>17</v>
      </c>
      <c r="F1451" t="s">
        <v>60</v>
      </c>
      <c r="G1451" t="s">
        <v>19</v>
      </c>
      <c r="H1451" t="s">
        <v>1347</v>
      </c>
      <c r="I1451" t="s">
        <v>1348</v>
      </c>
      <c r="K1451" t="s">
        <v>23</v>
      </c>
      <c r="L1451" t="s">
        <v>24</v>
      </c>
      <c r="M1451" s="2">
        <v>0.66760607878701017</v>
      </c>
      <c r="N1451">
        <v>4</v>
      </c>
      <c r="O1451" t="s">
        <v>25</v>
      </c>
      <c r="P1451" t="s">
        <v>1543</v>
      </c>
      <c r="T1451">
        <v>0.66760699999999995</v>
      </c>
    </row>
    <row r="1452" spans="1:20">
      <c r="A1452">
        <v>320</v>
      </c>
      <c r="B1452" t="s">
        <v>1547</v>
      </c>
      <c r="C1452" t="s">
        <v>15</v>
      </c>
      <c r="D1452" t="s">
        <v>1346</v>
      </c>
      <c r="E1452" t="s">
        <v>17</v>
      </c>
      <c r="F1452" t="s">
        <v>60</v>
      </c>
      <c r="G1452" t="s">
        <v>19</v>
      </c>
      <c r="H1452" t="s">
        <v>1347</v>
      </c>
      <c r="I1452" t="s">
        <v>1348</v>
      </c>
      <c r="K1452" t="s">
        <v>23</v>
      </c>
      <c r="L1452" t="s">
        <v>24</v>
      </c>
      <c r="M1452" s="2">
        <v>0.55681055040204008</v>
      </c>
      <c r="N1452">
        <v>4</v>
      </c>
      <c r="O1452" t="s">
        <v>25</v>
      </c>
      <c r="P1452" t="s">
        <v>1543</v>
      </c>
      <c r="T1452">
        <v>0.55681099999999994</v>
      </c>
    </row>
    <row r="1453" spans="1:20">
      <c r="A1453">
        <v>321</v>
      </c>
      <c r="B1453" t="s">
        <v>1548</v>
      </c>
      <c r="C1453" t="s">
        <v>15</v>
      </c>
      <c r="D1453" t="s">
        <v>1346</v>
      </c>
      <c r="E1453" t="s">
        <v>17</v>
      </c>
      <c r="F1453" t="s">
        <v>60</v>
      </c>
      <c r="G1453" t="s">
        <v>19</v>
      </c>
      <c r="H1453" t="s">
        <v>1347</v>
      </c>
      <c r="I1453" t="s">
        <v>1348</v>
      </c>
      <c r="K1453" t="s">
        <v>23</v>
      </c>
      <c r="L1453" t="s">
        <v>24</v>
      </c>
      <c r="M1453" s="2">
        <v>6.4883118763683453E-2</v>
      </c>
      <c r="N1453">
        <v>4</v>
      </c>
      <c r="O1453" t="s">
        <v>25</v>
      </c>
      <c r="P1453" t="s">
        <v>1543</v>
      </c>
      <c r="T1453">
        <v>6.4882999999999996E-2</v>
      </c>
    </row>
    <row r="1454" spans="1:20">
      <c r="A1454">
        <v>322</v>
      </c>
      <c r="B1454" t="s">
        <v>1549</v>
      </c>
      <c r="C1454" t="s">
        <v>15</v>
      </c>
      <c r="D1454" t="s">
        <v>1346</v>
      </c>
      <c r="E1454" t="s">
        <v>17</v>
      </c>
      <c r="F1454" t="s">
        <v>60</v>
      </c>
      <c r="G1454" t="s">
        <v>19</v>
      </c>
      <c r="H1454" t="s">
        <v>1347</v>
      </c>
      <c r="I1454" t="s">
        <v>1348</v>
      </c>
      <c r="K1454" t="s">
        <v>23</v>
      </c>
      <c r="L1454" t="s">
        <v>24</v>
      </c>
      <c r="M1454" s="2">
        <v>3.582240280612623</v>
      </c>
      <c r="N1454">
        <v>4</v>
      </c>
      <c r="O1454" t="s">
        <v>25</v>
      </c>
      <c r="P1454" t="s">
        <v>1550</v>
      </c>
      <c r="T1454">
        <v>3.5822430000000001</v>
      </c>
    </row>
    <row r="1455" spans="1:20">
      <c r="A1455">
        <v>324</v>
      </c>
      <c r="B1455" t="s">
        <v>1551</v>
      </c>
      <c r="C1455" t="s">
        <v>15</v>
      </c>
      <c r="D1455" t="s">
        <v>1346</v>
      </c>
      <c r="E1455" t="s">
        <v>17</v>
      </c>
      <c r="F1455" t="s">
        <v>60</v>
      </c>
      <c r="G1455" t="s">
        <v>19</v>
      </c>
      <c r="H1455" t="s">
        <v>1347</v>
      </c>
      <c r="I1455" t="s">
        <v>1348</v>
      </c>
      <c r="K1455" t="s">
        <v>23</v>
      </c>
      <c r="L1455" t="s">
        <v>24</v>
      </c>
      <c r="M1455" s="2">
        <v>0.13872568707590574</v>
      </c>
      <c r="N1455">
        <v>4</v>
      </c>
      <c r="O1455" t="s">
        <v>25</v>
      </c>
      <c r="P1455" t="s">
        <v>1552</v>
      </c>
      <c r="T1455">
        <v>0.13872599999999999</v>
      </c>
    </row>
    <row r="1456" spans="1:20">
      <c r="A1456">
        <v>333</v>
      </c>
      <c r="B1456" t="s">
        <v>1357</v>
      </c>
      <c r="C1456" t="s">
        <v>15</v>
      </c>
      <c r="D1456" t="s">
        <v>1346</v>
      </c>
      <c r="E1456" t="s">
        <v>17</v>
      </c>
      <c r="F1456" t="s">
        <v>60</v>
      </c>
      <c r="G1456" t="s">
        <v>19</v>
      </c>
      <c r="H1456" t="s">
        <v>1347</v>
      </c>
      <c r="I1456" t="s">
        <v>1348</v>
      </c>
      <c r="K1456" t="s">
        <v>23</v>
      </c>
      <c r="L1456" t="s">
        <v>24</v>
      </c>
      <c r="M1456" s="2">
        <v>1.0282025708821159</v>
      </c>
      <c r="N1456">
        <v>4</v>
      </c>
      <c r="O1456" t="s">
        <v>25</v>
      </c>
      <c r="P1456" t="s">
        <v>1454</v>
      </c>
      <c r="T1456">
        <v>1.028203</v>
      </c>
    </row>
    <row r="1457" spans="1:20">
      <c r="A1457">
        <v>334</v>
      </c>
      <c r="B1457" t="s">
        <v>1357</v>
      </c>
      <c r="C1457" t="s">
        <v>15</v>
      </c>
      <c r="D1457" t="s">
        <v>1346</v>
      </c>
      <c r="E1457" t="s">
        <v>17</v>
      </c>
      <c r="F1457" t="s">
        <v>60</v>
      </c>
      <c r="G1457" t="s">
        <v>19</v>
      </c>
      <c r="H1457" t="s">
        <v>1347</v>
      </c>
      <c r="I1457" t="s">
        <v>1348</v>
      </c>
      <c r="K1457" t="s">
        <v>23</v>
      </c>
      <c r="L1457" t="s">
        <v>24</v>
      </c>
      <c r="M1457" s="2">
        <v>5.4288087099627855</v>
      </c>
      <c r="N1457">
        <v>4</v>
      </c>
      <c r="O1457" t="s">
        <v>25</v>
      </c>
      <c r="P1457" t="s">
        <v>1461</v>
      </c>
      <c r="T1457">
        <v>5.428814</v>
      </c>
    </row>
    <row r="1458" spans="1:20">
      <c r="A1458">
        <v>339</v>
      </c>
      <c r="B1458" t="s">
        <v>1357</v>
      </c>
      <c r="C1458" t="s">
        <v>15</v>
      </c>
      <c r="D1458" t="s">
        <v>1346</v>
      </c>
      <c r="E1458" t="s">
        <v>17</v>
      </c>
      <c r="F1458" t="s">
        <v>60</v>
      </c>
      <c r="G1458" t="s">
        <v>19</v>
      </c>
      <c r="H1458" t="s">
        <v>1347</v>
      </c>
      <c r="I1458" t="s">
        <v>1348</v>
      </c>
      <c r="K1458" t="s">
        <v>23</v>
      </c>
      <c r="L1458" t="s">
        <v>24</v>
      </c>
      <c r="M1458" s="2">
        <v>0.98078486950376331</v>
      </c>
      <c r="N1458">
        <v>4</v>
      </c>
      <c r="O1458" t="s">
        <v>25</v>
      </c>
      <c r="P1458" t="s">
        <v>1553</v>
      </c>
      <c r="T1458">
        <v>0.98078600000000005</v>
      </c>
    </row>
    <row r="1459" spans="1:20">
      <c r="A1459">
        <v>340</v>
      </c>
      <c r="B1459" t="s">
        <v>1357</v>
      </c>
      <c r="C1459" t="s">
        <v>15</v>
      </c>
      <c r="D1459" t="s">
        <v>1346</v>
      </c>
      <c r="E1459" t="s">
        <v>17</v>
      </c>
      <c r="F1459" t="s">
        <v>60</v>
      </c>
      <c r="G1459" t="s">
        <v>19</v>
      </c>
      <c r="H1459" t="s">
        <v>1347</v>
      </c>
      <c r="I1459" t="s">
        <v>1348</v>
      </c>
      <c r="K1459" t="s">
        <v>23</v>
      </c>
      <c r="L1459" t="s">
        <v>24</v>
      </c>
      <c r="M1459" s="2">
        <v>2.6716546020865559</v>
      </c>
      <c r="N1459">
        <v>4</v>
      </c>
      <c r="O1459" t="s">
        <v>25</v>
      </c>
      <c r="P1459" t="s">
        <v>1356</v>
      </c>
      <c r="T1459">
        <v>2.6716570000000002</v>
      </c>
    </row>
    <row r="1460" spans="1:20">
      <c r="A1460">
        <v>341</v>
      </c>
      <c r="B1460" t="s">
        <v>1357</v>
      </c>
      <c r="C1460" t="s">
        <v>15</v>
      </c>
      <c r="D1460" t="s">
        <v>1346</v>
      </c>
      <c r="E1460" t="s">
        <v>17</v>
      </c>
      <c r="F1460" t="s">
        <v>60</v>
      </c>
      <c r="G1460" t="s">
        <v>19</v>
      </c>
      <c r="H1460" t="s">
        <v>1347</v>
      </c>
      <c r="I1460" t="s">
        <v>1348</v>
      </c>
      <c r="K1460" t="s">
        <v>23</v>
      </c>
      <c r="L1460" t="s">
        <v>24</v>
      </c>
      <c r="M1460" s="2">
        <v>1.2440103517294889</v>
      </c>
      <c r="N1460">
        <v>4</v>
      </c>
      <c r="O1460" t="s">
        <v>25</v>
      </c>
      <c r="P1460" t="s">
        <v>1553</v>
      </c>
      <c r="T1460">
        <v>1.244011</v>
      </c>
    </row>
    <row r="1461" spans="1:20">
      <c r="A1461">
        <v>342</v>
      </c>
      <c r="B1461" t="s">
        <v>1357</v>
      </c>
      <c r="C1461" t="s">
        <v>15</v>
      </c>
      <c r="D1461" t="s">
        <v>1346</v>
      </c>
      <c r="E1461" t="s">
        <v>17</v>
      </c>
      <c r="F1461" t="s">
        <v>60</v>
      </c>
      <c r="G1461" t="s">
        <v>19</v>
      </c>
      <c r="H1461" t="s">
        <v>1347</v>
      </c>
      <c r="I1461" t="s">
        <v>1348</v>
      </c>
      <c r="K1461" t="s">
        <v>23</v>
      </c>
      <c r="L1461" t="s">
        <v>24</v>
      </c>
      <c r="M1461" s="2">
        <v>1.1708944734930291</v>
      </c>
      <c r="N1461">
        <v>4</v>
      </c>
      <c r="O1461" t="s">
        <v>25</v>
      </c>
      <c r="P1461" t="s">
        <v>1554</v>
      </c>
      <c r="T1461">
        <v>1.1708959999999999</v>
      </c>
    </row>
    <row r="1462" spans="1:20">
      <c r="A1462">
        <v>361</v>
      </c>
      <c r="B1462" t="s">
        <v>1357</v>
      </c>
      <c r="C1462" t="s">
        <v>15</v>
      </c>
      <c r="D1462" t="s">
        <v>1346</v>
      </c>
      <c r="E1462" t="s">
        <v>17</v>
      </c>
      <c r="F1462" t="s">
        <v>60</v>
      </c>
      <c r="G1462" t="s">
        <v>19</v>
      </c>
      <c r="H1462" t="s">
        <v>1347</v>
      </c>
      <c r="I1462" t="s">
        <v>1348</v>
      </c>
      <c r="K1462" t="s">
        <v>23</v>
      </c>
      <c r="L1462" t="s">
        <v>24</v>
      </c>
      <c r="M1462" s="2">
        <v>9.9786056799592764</v>
      </c>
      <c r="N1462">
        <v>4</v>
      </c>
      <c r="O1462" t="s">
        <v>25</v>
      </c>
      <c r="P1462" t="s">
        <v>1555</v>
      </c>
      <c r="T1462">
        <v>9.9786149999999996</v>
      </c>
    </row>
    <row r="1463" spans="1:20">
      <c r="A1463">
        <v>362</v>
      </c>
      <c r="B1463" t="s">
        <v>1357</v>
      </c>
      <c r="C1463" t="s">
        <v>15</v>
      </c>
      <c r="D1463" t="s">
        <v>1346</v>
      </c>
      <c r="E1463" t="s">
        <v>17</v>
      </c>
      <c r="F1463" t="s">
        <v>60</v>
      </c>
      <c r="G1463" t="s">
        <v>19</v>
      </c>
      <c r="H1463" t="s">
        <v>1347</v>
      </c>
      <c r="I1463" t="s">
        <v>1348</v>
      </c>
      <c r="K1463" t="s">
        <v>23</v>
      </c>
      <c r="L1463" t="s">
        <v>24</v>
      </c>
      <c r="M1463" s="2">
        <v>24.588466028229295</v>
      </c>
      <c r="N1463">
        <v>4</v>
      </c>
      <c r="O1463" t="s">
        <v>25</v>
      </c>
      <c r="P1463" t="s">
        <v>1555</v>
      </c>
      <c r="T1463">
        <v>24.588488000000002</v>
      </c>
    </row>
    <row r="1464" spans="1:20">
      <c r="A1464">
        <v>363</v>
      </c>
      <c r="B1464" t="s">
        <v>1556</v>
      </c>
      <c r="C1464" t="s">
        <v>15</v>
      </c>
      <c r="D1464" t="s">
        <v>1346</v>
      </c>
      <c r="E1464" t="s">
        <v>17</v>
      </c>
      <c r="F1464" t="s">
        <v>60</v>
      </c>
      <c r="G1464" t="s">
        <v>19</v>
      </c>
      <c r="H1464" t="s">
        <v>1347</v>
      </c>
      <c r="I1464" t="s">
        <v>1348</v>
      </c>
      <c r="K1464" t="s">
        <v>23</v>
      </c>
      <c r="L1464" t="s">
        <v>24</v>
      </c>
      <c r="M1464" s="2">
        <v>5.119787351675126</v>
      </c>
      <c r="N1464">
        <v>4</v>
      </c>
      <c r="O1464" t="s">
        <v>25</v>
      </c>
      <c r="P1464" t="s">
        <v>1557</v>
      </c>
      <c r="T1464">
        <v>5.1197920000000003</v>
      </c>
    </row>
    <row r="1465" spans="1:20">
      <c r="A1465">
        <v>2</v>
      </c>
      <c r="B1465" t="s">
        <v>1638</v>
      </c>
      <c r="C1465" t="s">
        <v>15</v>
      </c>
      <c r="D1465" t="s">
        <v>1346</v>
      </c>
      <c r="E1465" t="s">
        <v>17</v>
      </c>
      <c r="F1465" t="s">
        <v>60</v>
      </c>
      <c r="G1465" t="s">
        <v>19</v>
      </c>
      <c r="H1465" t="s">
        <v>1347</v>
      </c>
      <c r="I1465" t="s">
        <v>1348</v>
      </c>
      <c r="K1465" t="s">
        <v>23</v>
      </c>
      <c r="L1465" t="s">
        <v>24</v>
      </c>
      <c r="M1465" s="2">
        <v>0.54497282065601471</v>
      </c>
      <c r="N1465">
        <v>4</v>
      </c>
      <c r="O1465" t="s">
        <v>25</v>
      </c>
      <c r="P1465" t="s">
        <v>1639</v>
      </c>
      <c r="T1465">
        <v>0.54497300000000004</v>
      </c>
    </row>
    <row r="1466" spans="1:20">
      <c r="A1466">
        <v>3</v>
      </c>
      <c r="B1466" t="s">
        <v>1640</v>
      </c>
      <c r="C1466" t="s">
        <v>15</v>
      </c>
      <c r="D1466" t="s">
        <v>1346</v>
      </c>
      <c r="E1466" t="s">
        <v>17</v>
      </c>
      <c r="F1466" t="s">
        <v>60</v>
      </c>
      <c r="G1466" t="s">
        <v>19</v>
      </c>
      <c r="H1466" t="s">
        <v>1347</v>
      </c>
      <c r="I1466" t="s">
        <v>1348</v>
      </c>
      <c r="K1466" t="s">
        <v>23</v>
      </c>
      <c r="L1466" t="s">
        <v>24</v>
      </c>
      <c r="M1466" s="2">
        <v>1.5087817329979292</v>
      </c>
      <c r="N1466">
        <v>4</v>
      </c>
      <c r="O1466" t="s">
        <v>25</v>
      </c>
      <c r="P1466" t="s">
        <v>1639</v>
      </c>
      <c r="T1466">
        <v>1.508783</v>
      </c>
    </row>
    <row r="1467" spans="1:20">
      <c r="A1467">
        <v>4</v>
      </c>
      <c r="B1467" t="s">
        <v>1641</v>
      </c>
      <c r="C1467" t="s">
        <v>15</v>
      </c>
      <c r="D1467" t="s">
        <v>1346</v>
      </c>
      <c r="E1467" t="s">
        <v>17</v>
      </c>
      <c r="F1467" t="s">
        <v>60</v>
      </c>
      <c r="G1467" t="s">
        <v>19</v>
      </c>
      <c r="H1467" t="s">
        <v>1347</v>
      </c>
      <c r="I1467" t="s">
        <v>1348</v>
      </c>
      <c r="K1467" t="s">
        <v>23</v>
      </c>
      <c r="L1467" t="s">
        <v>24</v>
      </c>
      <c r="M1467" s="2">
        <v>4.0858200266379372</v>
      </c>
      <c r="N1467">
        <v>4</v>
      </c>
      <c r="O1467" t="s">
        <v>25</v>
      </c>
      <c r="P1467" t="s">
        <v>1639</v>
      </c>
      <c r="T1467">
        <v>4.0858239999999997</v>
      </c>
    </row>
    <row r="1468" spans="1:20">
      <c r="A1468">
        <v>5</v>
      </c>
      <c r="B1468" t="s">
        <v>1642</v>
      </c>
      <c r="C1468" t="s">
        <v>15</v>
      </c>
      <c r="D1468" t="s">
        <v>1346</v>
      </c>
      <c r="E1468" t="s">
        <v>17</v>
      </c>
      <c r="F1468" t="s">
        <v>60</v>
      </c>
      <c r="G1468" t="s">
        <v>19</v>
      </c>
      <c r="H1468" t="s">
        <v>1347</v>
      </c>
      <c r="I1468" t="s">
        <v>1348</v>
      </c>
      <c r="K1468" t="s">
        <v>23</v>
      </c>
      <c r="L1468" t="s">
        <v>24</v>
      </c>
      <c r="M1468" s="2">
        <v>1.0835218475558828</v>
      </c>
      <c r="N1468">
        <v>4</v>
      </c>
      <c r="O1468" t="s">
        <v>25</v>
      </c>
      <c r="P1468" t="s">
        <v>1639</v>
      </c>
      <c r="T1468">
        <v>1.083523</v>
      </c>
    </row>
    <row r="1469" spans="1:20">
      <c r="A1469">
        <v>193</v>
      </c>
      <c r="B1469" t="s">
        <v>1659</v>
      </c>
      <c r="C1469" t="s">
        <v>15</v>
      </c>
      <c r="D1469" t="s">
        <v>1346</v>
      </c>
      <c r="E1469" t="s">
        <v>17</v>
      </c>
      <c r="F1469" t="s">
        <v>60</v>
      </c>
      <c r="G1469" t="s">
        <v>19</v>
      </c>
      <c r="H1469" t="s">
        <v>1347</v>
      </c>
      <c r="I1469" t="s">
        <v>1348</v>
      </c>
      <c r="K1469" t="s">
        <v>23</v>
      </c>
      <c r="L1469" t="s">
        <v>24</v>
      </c>
      <c r="M1469" s="2">
        <v>7.1057405000420071E-2</v>
      </c>
      <c r="N1469">
        <v>4</v>
      </c>
      <c r="O1469" t="s">
        <v>25</v>
      </c>
      <c r="P1469" t="s">
        <v>1660</v>
      </c>
      <c r="T1469">
        <v>7.1056999999999995E-2</v>
      </c>
    </row>
    <row r="1470" spans="1:20">
      <c r="A1470">
        <v>130</v>
      </c>
      <c r="B1470" t="s">
        <v>1683</v>
      </c>
      <c r="C1470" t="s">
        <v>15</v>
      </c>
      <c r="D1470" t="s">
        <v>1346</v>
      </c>
      <c r="E1470" t="s">
        <v>17</v>
      </c>
      <c r="F1470" t="s">
        <v>60</v>
      </c>
      <c r="G1470" t="s">
        <v>19</v>
      </c>
      <c r="H1470" t="s">
        <v>1347</v>
      </c>
      <c r="I1470" t="s">
        <v>1348</v>
      </c>
      <c r="K1470" t="s">
        <v>23</v>
      </c>
      <c r="L1470" t="s">
        <v>24</v>
      </c>
      <c r="M1470" s="2">
        <v>6.3258660188392968</v>
      </c>
      <c r="N1470">
        <v>4</v>
      </c>
      <c r="O1470" t="s">
        <v>25</v>
      </c>
      <c r="P1470" t="s">
        <v>64</v>
      </c>
      <c r="T1470">
        <v>6.3258720000000004</v>
      </c>
    </row>
    <row r="1471" spans="1:20">
      <c r="A1471">
        <v>335</v>
      </c>
      <c r="B1471" t="s">
        <v>1357</v>
      </c>
      <c r="C1471" t="s">
        <v>15</v>
      </c>
      <c r="D1471" t="s">
        <v>1346</v>
      </c>
      <c r="E1471" t="s">
        <v>17</v>
      </c>
      <c r="F1471" t="s">
        <v>60</v>
      </c>
      <c r="G1471" t="s">
        <v>19</v>
      </c>
      <c r="H1471" t="s">
        <v>1347</v>
      </c>
      <c r="I1471" t="s">
        <v>1348</v>
      </c>
      <c r="K1471" t="s">
        <v>23</v>
      </c>
      <c r="L1471" t="s">
        <v>24</v>
      </c>
      <c r="M1471" s="2">
        <v>0.67990571751926188</v>
      </c>
      <c r="N1471">
        <v>4</v>
      </c>
      <c r="O1471" t="s">
        <v>25</v>
      </c>
      <c r="P1471" t="s">
        <v>1711</v>
      </c>
      <c r="T1471">
        <v>0.67990600000000001</v>
      </c>
    </row>
    <row r="1472" spans="1:20">
      <c r="A1472">
        <v>343</v>
      </c>
      <c r="B1472" t="s">
        <v>1357</v>
      </c>
      <c r="C1472" t="s">
        <v>15</v>
      </c>
      <c r="D1472" t="s">
        <v>1346</v>
      </c>
      <c r="E1472" t="s">
        <v>17</v>
      </c>
      <c r="F1472" t="s">
        <v>60</v>
      </c>
      <c r="G1472" t="s">
        <v>19</v>
      </c>
      <c r="H1472" t="s">
        <v>1347</v>
      </c>
      <c r="I1472" t="s">
        <v>1348</v>
      </c>
      <c r="K1472" t="s">
        <v>23</v>
      </c>
      <c r="L1472" t="s">
        <v>24</v>
      </c>
      <c r="M1472" s="2">
        <v>0.70512684056280672</v>
      </c>
      <c r="N1472">
        <v>4</v>
      </c>
      <c r="O1472" t="s">
        <v>25</v>
      </c>
      <c r="P1472" t="s">
        <v>64</v>
      </c>
      <c r="T1472">
        <v>0.70512699999999995</v>
      </c>
    </row>
    <row r="1473" spans="1:20">
      <c r="A1473">
        <v>203</v>
      </c>
      <c r="B1473" t="s">
        <v>1690</v>
      </c>
      <c r="C1473" t="s">
        <v>15</v>
      </c>
      <c r="D1473" t="s">
        <v>1346</v>
      </c>
      <c r="E1473" t="s">
        <v>17</v>
      </c>
      <c r="F1473" t="s">
        <v>60</v>
      </c>
      <c r="G1473" t="s">
        <v>19</v>
      </c>
      <c r="H1473" t="s">
        <v>1347</v>
      </c>
      <c r="I1473" t="s">
        <v>1348</v>
      </c>
      <c r="K1473" t="s">
        <v>1204</v>
      </c>
      <c r="L1473" t="s">
        <v>1205</v>
      </c>
      <c r="M1473" s="2">
        <v>1.3894893702772024</v>
      </c>
      <c r="N1473">
        <v>4</v>
      </c>
      <c r="O1473" t="s">
        <v>25</v>
      </c>
      <c r="P1473" t="s">
        <v>1691</v>
      </c>
      <c r="T1473">
        <v>1.389491</v>
      </c>
    </row>
    <row r="1474" spans="1:20">
      <c r="A1474">
        <v>86</v>
      </c>
      <c r="B1474" t="s">
        <v>1713</v>
      </c>
      <c r="C1474" t="s">
        <v>15</v>
      </c>
      <c r="D1474" t="s">
        <v>1346</v>
      </c>
      <c r="E1474" t="s">
        <v>17</v>
      </c>
      <c r="F1474" t="s">
        <v>60</v>
      </c>
      <c r="G1474" t="s">
        <v>19</v>
      </c>
      <c r="H1474" t="s">
        <v>1347</v>
      </c>
      <c r="I1474" t="s">
        <v>1348</v>
      </c>
      <c r="K1474" t="s">
        <v>1204</v>
      </c>
      <c r="L1474" t="s">
        <v>1205</v>
      </c>
      <c r="M1474" s="2">
        <v>0.24742669847733798</v>
      </c>
      <c r="N1474">
        <v>4</v>
      </c>
      <c r="O1474" t="s">
        <v>25</v>
      </c>
      <c r="P1474" t="s">
        <v>1206</v>
      </c>
      <c r="T1474">
        <v>0.24742700000000001</v>
      </c>
    </row>
    <row r="1475" spans="1:20">
      <c r="A1475">
        <v>262</v>
      </c>
      <c r="B1475" t="s">
        <v>1714</v>
      </c>
      <c r="C1475" t="s">
        <v>15</v>
      </c>
      <c r="D1475" t="s">
        <v>1346</v>
      </c>
      <c r="E1475" t="s">
        <v>17</v>
      </c>
      <c r="F1475" t="s">
        <v>60</v>
      </c>
      <c r="G1475" t="s">
        <v>19</v>
      </c>
      <c r="H1475" t="s">
        <v>1347</v>
      </c>
      <c r="I1475" t="s">
        <v>1348</v>
      </c>
      <c r="K1475" t="s">
        <v>1204</v>
      </c>
      <c r="L1475" t="s">
        <v>1205</v>
      </c>
      <c r="M1475" s="2">
        <v>1.8077511149384955</v>
      </c>
      <c r="N1475">
        <v>4</v>
      </c>
      <c r="O1475" t="s">
        <v>25</v>
      </c>
      <c r="P1475" t="s">
        <v>1206</v>
      </c>
      <c r="T1475">
        <v>1.8077529999999999</v>
      </c>
    </row>
    <row r="1476" spans="1:20">
      <c r="A1476">
        <v>263</v>
      </c>
      <c r="B1476" t="s">
        <v>1715</v>
      </c>
      <c r="C1476" t="s">
        <v>15</v>
      </c>
      <c r="D1476" t="s">
        <v>1346</v>
      </c>
      <c r="E1476" t="s">
        <v>17</v>
      </c>
      <c r="F1476" t="s">
        <v>60</v>
      </c>
      <c r="G1476" t="s">
        <v>19</v>
      </c>
      <c r="H1476" t="s">
        <v>1347</v>
      </c>
      <c r="I1476" t="s">
        <v>1348</v>
      </c>
      <c r="K1476" t="s">
        <v>1204</v>
      </c>
      <c r="L1476" t="s">
        <v>1205</v>
      </c>
      <c r="M1476" s="2">
        <v>0.16490113347138274</v>
      </c>
      <c r="N1476">
        <v>4</v>
      </c>
      <c r="O1476" t="s">
        <v>25</v>
      </c>
      <c r="P1476" t="s">
        <v>1206</v>
      </c>
      <c r="T1476">
        <v>0.16490099999999999</v>
      </c>
    </row>
    <row r="1477" spans="1:20">
      <c r="A1477">
        <v>267</v>
      </c>
      <c r="B1477" t="s">
        <v>1716</v>
      </c>
      <c r="C1477" t="s">
        <v>15</v>
      </c>
      <c r="D1477" t="s">
        <v>1346</v>
      </c>
      <c r="E1477" t="s">
        <v>17</v>
      </c>
      <c r="F1477" t="s">
        <v>60</v>
      </c>
      <c r="G1477" t="s">
        <v>19</v>
      </c>
      <c r="H1477" t="s">
        <v>1347</v>
      </c>
      <c r="I1477" t="s">
        <v>1348</v>
      </c>
      <c r="K1477" t="s">
        <v>1204</v>
      </c>
      <c r="L1477" t="s">
        <v>1205</v>
      </c>
      <c r="M1477" s="2">
        <v>2.5744945463890521E-2</v>
      </c>
      <c r="N1477">
        <v>4</v>
      </c>
      <c r="O1477" t="s">
        <v>25</v>
      </c>
      <c r="P1477" t="s">
        <v>1206</v>
      </c>
      <c r="T1477">
        <v>2.5745000000000001E-2</v>
      </c>
    </row>
    <row r="1478" spans="1:20">
      <c r="A1478">
        <v>40</v>
      </c>
      <c r="B1478" t="s">
        <v>1717</v>
      </c>
      <c r="C1478" t="s">
        <v>15</v>
      </c>
      <c r="D1478" t="s">
        <v>1346</v>
      </c>
      <c r="E1478" t="s">
        <v>17</v>
      </c>
      <c r="F1478" t="s">
        <v>60</v>
      </c>
      <c r="G1478" t="s">
        <v>19</v>
      </c>
      <c r="H1478" t="s">
        <v>1347</v>
      </c>
      <c r="I1478" t="s">
        <v>1348</v>
      </c>
      <c r="K1478" t="s">
        <v>184</v>
      </c>
      <c r="L1478" t="s">
        <v>185</v>
      </c>
      <c r="M1478" s="2">
        <v>0.32878604967802194</v>
      </c>
      <c r="N1478">
        <v>4</v>
      </c>
      <c r="O1478" t="s">
        <v>25</v>
      </c>
      <c r="P1478" t="s">
        <v>1718</v>
      </c>
      <c r="T1478">
        <v>0.32878600000000002</v>
      </c>
    </row>
    <row r="1479" spans="1:20">
      <c r="A1479">
        <v>56</v>
      </c>
      <c r="B1479" t="s">
        <v>1719</v>
      </c>
      <c r="C1479" t="s">
        <v>15</v>
      </c>
      <c r="D1479" t="s">
        <v>1346</v>
      </c>
      <c r="E1479" t="s">
        <v>17</v>
      </c>
      <c r="F1479" t="s">
        <v>60</v>
      </c>
      <c r="G1479" t="s">
        <v>19</v>
      </c>
      <c r="H1479" t="s">
        <v>1347</v>
      </c>
      <c r="I1479" t="s">
        <v>1348</v>
      </c>
      <c r="K1479" t="s">
        <v>184</v>
      </c>
      <c r="L1479" t="s">
        <v>185</v>
      </c>
      <c r="M1479" s="2">
        <v>1.8090616149310823</v>
      </c>
      <c r="N1479">
        <v>4</v>
      </c>
      <c r="O1479" t="s">
        <v>25</v>
      </c>
      <c r="P1479" t="s">
        <v>1720</v>
      </c>
      <c r="T1479">
        <v>1.8090630000000001</v>
      </c>
    </row>
    <row r="1480" spans="1:20">
      <c r="A1480">
        <v>69</v>
      </c>
      <c r="B1480" t="s">
        <v>1721</v>
      </c>
      <c r="C1480" t="s">
        <v>15</v>
      </c>
      <c r="D1480" t="s">
        <v>1346</v>
      </c>
      <c r="E1480" t="s">
        <v>17</v>
      </c>
      <c r="F1480" t="s">
        <v>60</v>
      </c>
      <c r="G1480" t="s">
        <v>19</v>
      </c>
      <c r="H1480" t="s">
        <v>1347</v>
      </c>
      <c r="I1480" t="s">
        <v>1348</v>
      </c>
      <c r="K1480" t="s">
        <v>184</v>
      </c>
      <c r="L1480" t="s">
        <v>185</v>
      </c>
      <c r="M1480" s="2">
        <v>0.27462385652085813</v>
      </c>
      <c r="N1480">
        <v>4</v>
      </c>
      <c r="O1480" t="s">
        <v>25</v>
      </c>
      <c r="P1480" t="s">
        <v>1722</v>
      </c>
      <c r="T1480">
        <v>0.27462399999999998</v>
      </c>
    </row>
    <row r="1481" spans="1:20">
      <c r="A1481">
        <v>71</v>
      </c>
      <c r="B1481" t="s">
        <v>1723</v>
      </c>
      <c r="C1481" t="s">
        <v>15</v>
      </c>
      <c r="D1481" t="s">
        <v>1346</v>
      </c>
      <c r="E1481" t="s">
        <v>17</v>
      </c>
      <c r="F1481" t="s">
        <v>60</v>
      </c>
      <c r="G1481" t="s">
        <v>19</v>
      </c>
      <c r="H1481" t="s">
        <v>1347</v>
      </c>
      <c r="I1481" t="s">
        <v>1348</v>
      </c>
      <c r="K1481" t="s">
        <v>184</v>
      </c>
      <c r="L1481" t="s">
        <v>185</v>
      </c>
      <c r="M1481" s="2">
        <v>0.54653059878523091</v>
      </c>
      <c r="N1481">
        <v>4</v>
      </c>
      <c r="O1481" t="s">
        <v>25</v>
      </c>
      <c r="P1481" t="s">
        <v>1724</v>
      </c>
      <c r="T1481">
        <v>0.54653099999999999</v>
      </c>
    </row>
    <row r="1482" spans="1:20">
      <c r="A1482">
        <v>77</v>
      </c>
      <c r="B1482" t="s">
        <v>1725</v>
      </c>
      <c r="C1482" t="s">
        <v>15</v>
      </c>
      <c r="D1482" t="s">
        <v>1346</v>
      </c>
      <c r="E1482" t="s">
        <v>17</v>
      </c>
      <c r="F1482" t="s">
        <v>60</v>
      </c>
      <c r="G1482" t="s">
        <v>19</v>
      </c>
      <c r="H1482" t="s">
        <v>1347</v>
      </c>
      <c r="I1482" t="s">
        <v>1348</v>
      </c>
      <c r="K1482" t="s">
        <v>184</v>
      </c>
      <c r="L1482" t="s">
        <v>185</v>
      </c>
      <c r="M1482" s="2">
        <v>0.3296977449182823</v>
      </c>
      <c r="N1482">
        <v>4</v>
      </c>
      <c r="O1482" t="s">
        <v>25</v>
      </c>
      <c r="P1482" t="s">
        <v>1389</v>
      </c>
      <c r="T1482">
        <v>0.32969799999999999</v>
      </c>
    </row>
    <row r="1483" spans="1:20">
      <c r="A1483">
        <v>91</v>
      </c>
      <c r="B1483" t="s">
        <v>1726</v>
      </c>
      <c r="C1483" t="s">
        <v>15</v>
      </c>
      <c r="D1483" t="s">
        <v>1346</v>
      </c>
      <c r="E1483" t="s">
        <v>17</v>
      </c>
      <c r="F1483" t="s">
        <v>60</v>
      </c>
      <c r="G1483" t="s">
        <v>19</v>
      </c>
      <c r="H1483" t="s">
        <v>1347</v>
      </c>
      <c r="I1483" t="s">
        <v>1348</v>
      </c>
      <c r="K1483" t="s">
        <v>184</v>
      </c>
      <c r="L1483" t="s">
        <v>185</v>
      </c>
      <c r="M1483" s="2">
        <v>0.14810671310596363</v>
      </c>
      <c r="N1483">
        <v>4</v>
      </c>
      <c r="O1483" t="s">
        <v>25</v>
      </c>
      <c r="P1483" t="s">
        <v>1727</v>
      </c>
      <c r="T1483">
        <v>0.14810699999999999</v>
      </c>
    </row>
    <row r="1484" spans="1:20">
      <c r="A1484">
        <v>95</v>
      </c>
      <c r="B1484" t="s">
        <v>1728</v>
      </c>
      <c r="C1484" t="s">
        <v>15</v>
      </c>
      <c r="D1484" t="s">
        <v>1346</v>
      </c>
      <c r="E1484" t="s">
        <v>17</v>
      </c>
      <c r="F1484" t="s">
        <v>60</v>
      </c>
      <c r="G1484" t="s">
        <v>19</v>
      </c>
      <c r="H1484" t="s">
        <v>1347</v>
      </c>
      <c r="I1484" t="s">
        <v>1348</v>
      </c>
      <c r="K1484" t="s">
        <v>184</v>
      </c>
      <c r="L1484" t="s">
        <v>185</v>
      </c>
      <c r="M1484" s="2">
        <v>0.25509173853308492</v>
      </c>
      <c r="N1484">
        <v>4</v>
      </c>
      <c r="O1484" t="s">
        <v>25</v>
      </c>
      <c r="P1484" t="s">
        <v>1729</v>
      </c>
      <c r="T1484">
        <v>0.25509199999999999</v>
      </c>
    </row>
    <row r="1485" spans="1:20">
      <c r="A1485">
        <v>168</v>
      </c>
      <c r="B1485" t="s">
        <v>1730</v>
      </c>
      <c r="C1485" t="s">
        <v>15</v>
      </c>
      <c r="D1485" t="s">
        <v>1346</v>
      </c>
      <c r="E1485" t="s">
        <v>17</v>
      </c>
      <c r="F1485" t="s">
        <v>60</v>
      </c>
      <c r="G1485" t="s">
        <v>19</v>
      </c>
      <c r="H1485" t="s">
        <v>1347</v>
      </c>
      <c r="I1485" t="s">
        <v>1348</v>
      </c>
      <c r="K1485" t="s">
        <v>184</v>
      </c>
      <c r="L1485" t="s">
        <v>185</v>
      </c>
      <c r="M1485" s="2">
        <v>0.99499998888026764</v>
      </c>
      <c r="N1485">
        <v>4</v>
      </c>
      <c r="O1485" t="s">
        <v>25</v>
      </c>
      <c r="P1485" t="s">
        <v>1731</v>
      </c>
      <c r="T1485">
        <v>0.99500100000000002</v>
      </c>
    </row>
    <row r="1486" spans="1:20">
      <c r="A1486">
        <v>336</v>
      </c>
      <c r="B1486" t="s">
        <v>1357</v>
      </c>
      <c r="C1486" t="s">
        <v>15</v>
      </c>
      <c r="D1486" t="s">
        <v>1346</v>
      </c>
      <c r="E1486" t="s">
        <v>17</v>
      </c>
      <c r="F1486" t="s">
        <v>60</v>
      </c>
      <c r="G1486" t="s">
        <v>19</v>
      </c>
      <c r="H1486" t="s">
        <v>1347</v>
      </c>
      <c r="I1486" t="s">
        <v>1348</v>
      </c>
      <c r="K1486" t="s">
        <v>198</v>
      </c>
      <c r="L1486" t="s">
        <v>199</v>
      </c>
      <c r="M1486" s="2">
        <v>7.6471920204800758E-2</v>
      </c>
      <c r="N1486">
        <v>4</v>
      </c>
      <c r="O1486" t="s">
        <v>25</v>
      </c>
      <c r="P1486" t="s">
        <v>1712</v>
      </c>
      <c r="Q1486" s="2">
        <f>M1486</f>
        <v>7.6471920204800758E-2</v>
      </c>
      <c r="T1486">
        <v>7.6471999999999998E-2</v>
      </c>
    </row>
    <row r="1487" spans="1:20">
      <c r="A1487">
        <v>257</v>
      </c>
      <c r="B1487" t="s">
        <v>1748</v>
      </c>
      <c r="C1487" t="s">
        <v>15</v>
      </c>
      <c r="D1487" t="s">
        <v>1346</v>
      </c>
      <c r="E1487" t="s">
        <v>17</v>
      </c>
      <c r="F1487" t="s">
        <v>60</v>
      </c>
      <c r="G1487" t="s">
        <v>19</v>
      </c>
      <c r="H1487" t="s">
        <v>1347</v>
      </c>
      <c r="I1487" t="s">
        <v>1348</v>
      </c>
      <c r="K1487" t="s">
        <v>198</v>
      </c>
      <c r="L1487" t="s">
        <v>199</v>
      </c>
      <c r="M1487" s="2">
        <f>1.25555244461138/2</f>
        <v>0.62777622230568997</v>
      </c>
      <c r="N1487">
        <v>4</v>
      </c>
      <c r="O1487" t="s">
        <v>25</v>
      </c>
      <c r="P1487" t="s">
        <v>1749</v>
      </c>
      <c r="T1487">
        <v>1.2555540000000001</v>
      </c>
    </row>
    <row r="1488" spans="1:20">
      <c r="A1488">
        <v>280</v>
      </c>
      <c r="B1488" t="s">
        <v>1750</v>
      </c>
      <c r="C1488" t="s">
        <v>15</v>
      </c>
      <c r="D1488" t="s">
        <v>1346</v>
      </c>
      <c r="E1488" t="s">
        <v>17</v>
      </c>
      <c r="F1488" t="s">
        <v>60</v>
      </c>
      <c r="G1488" t="s">
        <v>19</v>
      </c>
      <c r="H1488" t="s">
        <v>1347</v>
      </c>
      <c r="I1488" t="s">
        <v>1348</v>
      </c>
      <c r="K1488" t="s">
        <v>198</v>
      </c>
      <c r="L1488" t="s">
        <v>199</v>
      </c>
      <c r="M1488" s="2">
        <v>1.8789990081198755</v>
      </c>
      <c r="N1488">
        <v>4</v>
      </c>
      <c r="O1488" t="s">
        <v>25</v>
      </c>
      <c r="P1488" t="s">
        <v>1751</v>
      </c>
      <c r="Q1488" s="2">
        <f>SUM(M1487:M1488)</f>
        <v>2.5067752304255655</v>
      </c>
      <c r="T1488">
        <v>1.8790009999999999</v>
      </c>
    </row>
    <row r="1489" spans="1:20" s="4" customFormat="1">
      <c r="A1489" s="4">
        <v>258</v>
      </c>
      <c r="B1489" s="4" t="s">
        <v>1759</v>
      </c>
      <c r="C1489" s="4" t="s">
        <v>15</v>
      </c>
      <c r="D1489" s="4" t="s">
        <v>1346</v>
      </c>
      <c r="E1489" s="4" t="s">
        <v>17</v>
      </c>
      <c r="F1489" s="4" t="s">
        <v>60</v>
      </c>
      <c r="G1489" s="4" t="s">
        <v>19</v>
      </c>
      <c r="H1489" s="4" t="s">
        <v>1347</v>
      </c>
      <c r="I1489" s="4" t="s">
        <v>1348</v>
      </c>
      <c r="K1489" s="4" t="s">
        <v>214</v>
      </c>
      <c r="L1489" s="4" t="s">
        <v>215</v>
      </c>
      <c r="M1489" s="5">
        <v>0.65828370094344746</v>
      </c>
      <c r="N1489" s="4">
        <v>4</v>
      </c>
      <c r="O1489" s="4" t="s">
        <v>25</v>
      </c>
      <c r="P1489" s="4" t="s">
        <v>1515</v>
      </c>
      <c r="T1489" s="4">
        <v>0.65828399999999998</v>
      </c>
    </row>
    <row r="1490" spans="1:20">
      <c r="A1490">
        <v>37</v>
      </c>
      <c r="B1490" t="s">
        <v>1929</v>
      </c>
      <c r="C1490" t="s">
        <v>15</v>
      </c>
      <c r="D1490" t="s">
        <v>1781</v>
      </c>
      <c r="E1490" t="s">
        <v>17</v>
      </c>
      <c r="F1490" t="s">
        <v>60</v>
      </c>
      <c r="G1490" t="s">
        <v>19</v>
      </c>
      <c r="H1490" t="s">
        <v>1782</v>
      </c>
      <c r="I1490" t="s">
        <v>1783</v>
      </c>
      <c r="J1490" t="s">
        <v>1930</v>
      </c>
      <c r="K1490" t="s">
        <v>85</v>
      </c>
      <c r="L1490" t="s">
        <v>86</v>
      </c>
      <c r="M1490" s="2">
        <v>4.8860099094112464</v>
      </c>
      <c r="N1490">
        <v>1</v>
      </c>
      <c r="O1490" t="s">
        <v>87</v>
      </c>
      <c r="P1490" t="s">
        <v>1931</v>
      </c>
      <c r="T1490">
        <v>4.6826600000000003</v>
      </c>
    </row>
    <row r="1491" spans="1:20">
      <c r="A1491">
        <v>38</v>
      </c>
      <c r="B1491" t="s">
        <v>1932</v>
      </c>
      <c r="C1491" t="s">
        <v>15</v>
      </c>
      <c r="D1491" t="s">
        <v>1781</v>
      </c>
      <c r="E1491" t="s">
        <v>17</v>
      </c>
      <c r="F1491" t="s">
        <v>60</v>
      </c>
      <c r="G1491" t="s">
        <v>19</v>
      </c>
      <c r="H1491" t="s">
        <v>1782</v>
      </c>
      <c r="I1491" t="s">
        <v>1783</v>
      </c>
      <c r="J1491" t="s">
        <v>1930</v>
      </c>
      <c r="K1491" t="s">
        <v>85</v>
      </c>
      <c r="L1491" t="s">
        <v>86</v>
      </c>
      <c r="M1491" s="2">
        <v>8.3864264748471662</v>
      </c>
      <c r="N1491">
        <v>1</v>
      </c>
      <c r="O1491" t="s">
        <v>87</v>
      </c>
      <c r="P1491" t="s">
        <v>1931</v>
      </c>
      <c r="T1491">
        <v>8.3864339999999995</v>
      </c>
    </row>
    <row r="1492" spans="1:20">
      <c r="A1492">
        <v>41</v>
      </c>
      <c r="B1492" t="s">
        <v>1933</v>
      </c>
      <c r="C1492" t="s">
        <v>15</v>
      </c>
      <c r="D1492" t="s">
        <v>1781</v>
      </c>
      <c r="E1492" t="s">
        <v>17</v>
      </c>
      <c r="F1492" t="s">
        <v>60</v>
      </c>
      <c r="G1492" t="s">
        <v>19</v>
      </c>
      <c r="H1492" t="s">
        <v>1782</v>
      </c>
      <c r="I1492" t="s">
        <v>1783</v>
      </c>
      <c r="J1492" t="s">
        <v>1930</v>
      </c>
      <c r="K1492" t="s">
        <v>85</v>
      </c>
      <c r="L1492" t="s">
        <v>86</v>
      </c>
      <c r="M1492" s="2">
        <v>6.0593742909317347</v>
      </c>
      <c r="N1492">
        <v>1</v>
      </c>
      <c r="O1492" t="s">
        <v>87</v>
      </c>
      <c r="P1492" t="s">
        <v>1931</v>
      </c>
      <c r="Q1492" s="2">
        <f>SUM(M1490:M1492)</f>
        <v>19.331810675190148</v>
      </c>
      <c r="T1492">
        <v>3.5497879999999999</v>
      </c>
    </row>
    <row r="1493" spans="1:20">
      <c r="A1493">
        <v>49</v>
      </c>
      <c r="B1493" t="s">
        <v>1797</v>
      </c>
      <c r="C1493" t="s">
        <v>15</v>
      </c>
      <c r="D1493" t="s">
        <v>1781</v>
      </c>
      <c r="E1493" t="s">
        <v>17</v>
      </c>
      <c r="F1493" t="s">
        <v>60</v>
      </c>
      <c r="G1493" t="s">
        <v>19</v>
      </c>
      <c r="H1493" t="s">
        <v>1782</v>
      </c>
      <c r="I1493" t="s">
        <v>1783</v>
      </c>
      <c r="J1493" t="s">
        <v>3271</v>
      </c>
      <c r="K1493" t="s">
        <v>23</v>
      </c>
      <c r="L1493" t="s">
        <v>24</v>
      </c>
      <c r="M1493" s="2">
        <v>12.234334890013491</v>
      </c>
      <c r="N1493">
        <v>4</v>
      </c>
      <c r="O1493" t="s">
        <v>25</v>
      </c>
      <c r="P1493" t="s">
        <v>1798</v>
      </c>
      <c r="T1493">
        <v>12.12093</v>
      </c>
    </row>
    <row r="1494" spans="1:20">
      <c r="A1494">
        <v>268</v>
      </c>
      <c r="B1494" t="s">
        <v>1886</v>
      </c>
      <c r="C1494" t="s">
        <v>15</v>
      </c>
      <c r="D1494" t="s">
        <v>1781</v>
      </c>
      <c r="E1494" t="s">
        <v>17</v>
      </c>
      <c r="F1494" t="s">
        <v>60</v>
      </c>
      <c r="G1494" t="s">
        <v>19</v>
      </c>
      <c r="H1494" t="s">
        <v>1782</v>
      </c>
      <c r="I1494" t="s">
        <v>1783</v>
      </c>
      <c r="J1494" t="s">
        <v>3271</v>
      </c>
      <c r="K1494" t="s">
        <v>23</v>
      </c>
      <c r="L1494" t="s">
        <v>24</v>
      </c>
      <c r="M1494" s="2">
        <v>23.206966533806458</v>
      </c>
      <c r="N1494">
        <v>4</v>
      </c>
      <c r="O1494" t="s">
        <v>25</v>
      </c>
      <c r="P1494" t="s">
        <v>1887</v>
      </c>
      <c r="T1494">
        <v>24.299917000000001</v>
      </c>
    </row>
    <row r="1495" spans="1:20">
      <c r="A1495">
        <v>57</v>
      </c>
      <c r="B1495" t="s">
        <v>1799</v>
      </c>
      <c r="C1495" t="s">
        <v>15</v>
      </c>
      <c r="D1495" t="s">
        <v>1781</v>
      </c>
      <c r="E1495" t="s">
        <v>17</v>
      </c>
      <c r="F1495" t="s">
        <v>60</v>
      </c>
      <c r="G1495" t="s">
        <v>19</v>
      </c>
      <c r="H1495" t="s">
        <v>1782</v>
      </c>
      <c r="I1495" t="s">
        <v>1783</v>
      </c>
      <c r="J1495" t="s">
        <v>3272</v>
      </c>
      <c r="K1495" t="s">
        <v>23</v>
      </c>
      <c r="L1495" t="s">
        <v>24</v>
      </c>
      <c r="M1495" s="2">
        <v>45.969679742071634</v>
      </c>
      <c r="N1495">
        <v>4</v>
      </c>
      <c r="O1495" t="s">
        <v>25</v>
      </c>
      <c r="P1495" t="s">
        <v>1800</v>
      </c>
      <c r="T1495">
        <v>45.969720000000002</v>
      </c>
    </row>
    <row r="1496" spans="1:20">
      <c r="A1496">
        <v>64</v>
      </c>
      <c r="B1496" t="s">
        <v>1936</v>
      </c>
      <c r="C1496" t="s">
        <v>15</v>
      </c>
      <c r="D1496" t="s">
        <v>1781</v>
      </c>
      <c r="E1496" t="s">
        <v>17</v>
      </c>
      <c r="F1496" t="s">
        <v>60</v>
      </c>
      <c r="G1496" t="s">
        <v>19</v>
      </c>
      <c r="H1496" t="s">
        <v>1782</v>
      </c>
      <c r="I1496" t="s">
        <v>1783</v>
      </c>
      <c r="J1496" t="s">
        <v>1802</v>
      </c>
      <c r="K1496" t="s">
        <v>85</v>
      </c>
      <c r="L1496" t="s">
        <v>86</v>
      </c>
      <c r="M1496" s="2">
        <v>3.964358088740406</v>
      </c>
      <c r="N1496">
        <v>1</v>
      </c>
      <c r="O1496" t="s">
        <v>87</v>
      </c>
      <c r="P1496" t="s">
        <v>1803</v>
      </c>
      <c r="T1496">
        <v>3.9643619999999999</v>
      </c>
    </row>
    <row r="1497" spans="1:20">
      <c r="A1497">
        <v>71</v>
      </c>
      <c r="B1497" t="s">
        <v>1937</v>
      </c>
      <c r="C1497" t="s">
        <v>15</v>
      </c>
      <c r="D1497" t="s">
        <v>1781</v>
      </c>
      <c r="E1497" t="s">
        <v>17</v>
      </c>
      <c r="F1497" t="s">
        <v>60</v>
      </c>
      <c r="G1497" t="s">
        <v>19</v>
      </c>
      <c r="H1497" t="s">
        <v>1782</v>
      </c>
      <c r="I1497" t="s">
        <v>1783</v>
      </c>
      <c r="J1497" t="s">
        <v>1802</v>
      </c>
      <c r="K1497" t="s">
        <v>85</v>
      </c>
      <c r="L1497" t="s">
        <v>86</v>
      </c>
      <c r="M1497" s="2">
        <v>0.27604398323638568</v>
      </c>
      <c r="N1497">
        <v>1</v>
      </c>
      <c r="O1497" t="s">
        <v>87</v>
      </c>
      <c r="P1497" t="s">
        <v>1803</v>
      </c>
      <c r="T1497">
        <v>0.27604400000000001</v>
      </c>
    </row>
    <row r="1498" spans="1:20">
      <c r="A1498">
        <v>73</v>
      </c>
      <c r="B1498" t="s">
        <v>1938</v>
      </c>
      <c r="C1498" t="s">
        <v>15</v>
      </c>
      <c r="D1498" t="s">
        <v>1781</v>
      </c>
      <c r="E1498" t="s">
        <v>17</v>
      </c>
      <c r="F1498" t="s">
        <v>60</v>
      </c>
      <c r="G1498" t="s">
        <v>19</v>
      </c>
      <c r="H1498" t="s">
        <v>1782</v>
      </c>
      <c r="I1498" t="s">
        <v>1783</v>
      </c>
      <c r="J1498" t="s">
        <v>1802</v>
      </c>
      <c r="K1498" t="s">
        <v>85</v>
      </c>
      <c r="L1498" t="s">
        <v>86</v>
      </c>
      <c r="M1498" s="2">
        <v>6.1989972897505714</v>
      </c>
      <c r="N1498">
        <v>1</v>
      </c>
      <c r="O1498" t="s">
        <v>87</v>
      </c>
      <c r="P1498" t="s">
        <v>1803</v>
      </c>
      <c r="T1498">
        <v>6.1990030000000003</v>
      </c>
    </row>
    <row r="1499" spans="1:20">
      <c r="A1499">
        <v>76</v>
      </c>
      <c r="B1499" t="s">
        <v>1939</v>
      </c>
      <c r="C1499" t="s">
        <v>15</v>
      </c>
      <c r="D1499" t="s">
        <v>1781</v>
      </c>
      <c r="E1499" t="s">
        <v>17</v>
      </c>
      <c r="F1499" t="s">
        <v>60</v>
      </c>
      <c r="G1499" t="s">
        <v>19</v>
      </c>
      <c r="H1499" t="s">
        <v>1782</v>
      </c>
      <c r="I1499" t="s">
        <v>1783</v>
      </c>
      <c r="J1499" t="s">
        <v>1802</v>
      </c>
      <c r="K1499" t="s">
        <v>85</v>
      </c>
      <c r="L1499" t="s">
        <v>86</v>
      </c>
      <c r="M1499" s="2">
        <v>5.9979811317910681</v>
      </c>
      <c r="N1499">
        <v>1</v>
      </c>
      <c r="O1499" t="s">
        <v>87</v>
      </c>
      <c r="P1499" t="s">
        <v>1803</v>
      </c>
      <c r="T1499">
        <v>5.997986</v>
      </c>
    </row>
    <row r="1500" spans="1:20">
      <c r="A1500">
        <v>94</v>
      </c>
      <c r="B1500" t="s">
        <v>1940</v>
      </c>
      <c r="C1500" t="s">
        <v>15</v>
      </c>
      <c r="D1500" t="s">
        <v>1781</v>
      </c>
      <c r="E1500" t="s">
        <v>17</v>
      </c>
      <c r="F1500" t="s">
        <v>60</v>
      </c>
      <c r="G1500" t="s">
        <v>19</v>
      </c>
      <c r="H1500" t="s">
        <v>1782</v>
      </c>
      <c r="I1500" t="s">
        <v>1783</v>
      </c>
      <c r="J1500" t="s">
        <v>1802</v>
      </c>
      <c r="K1500" t="s">
        <v>85</v>
      </c>
      <c r="L1500" t="s">
        <v>86</v>
      </c>
      <c r="M1500" s="2">
        <v>19.639917789594893</v>
      </c>
      <c r="N1500">
        <v>1</v>
      </c>
      <c r="O1500" t="s">
        <v>87</v>
      </c>
      <c r="P1500" t="s">
        <v>1803</v>
      </c>
      <c r="T1500">
        <v>19.639935000000001</v>
      </c>
    </row>
    <row r="1501" spans="1:20">
      <c r="A1501">
        <v>99</v>
      </c>
      <c r="B1501" t="s">
        <v>1941</v>
      </c>
      <c r="C1501" t="s">
        <v>15</v>
      </c>
      <c r="D1501" t="s">
        <v>1781</v>
      </c>
      <c r="E1501" t="s">
        <v>17</v>
      </c>
      <c r="F1501" t="s">
        <v>60</v>
      </c>
      <c r="G1501" t="s">
        <v>19</v>
      </c>
      <c r="H1501" t="s">
        <v>1782</v>
      </c>
      <c r="I1501" t="s">
        <v>1783</v>
      </c>
      <c r="J1501" t="s">
        <v>1802</v>
      </c>
      <c r="K1501" t="s">
        <v>85</v>
      </c>
      <c r="L1501" t="s">
        <v>86</v>
      </c>
      <c r="M1501" s="2">
        <v>7.36409389156037</v>
      </c>
      <c r="N1501">
        <v>1</v>
      </c>
      <c r="O1501" t="s">
        <v>87</v>
      </c>
      <c r="P1501" t="s">
        <v>1803</v>
      </c>
      <c r="T1501">
        <v>7.3640999999999996</v>
      </c>
    </row>
    <row r="1502" spans="1:20">
      <c r="A1502">
        <v>168</v>
      </c>
      <c r="B1502" t="s">
        <v>1947</v>
      </c>
      <c r="C1502" t="s">
        <v>15</v>
      </c>
      <c r="D1502" t="s">
        <v>1781</v>
      </c>
      <c r="E1502" t="s">
        <v>17</v>
      </c>
      <c r="F1502" t="s">
        <v>60</v>
      </c>
      <c r="G1502" t="s">
        <v>19</v>
      </c>
      <c r="H1502" t="s">
        <v>1782</v>
      </c>
      <c r="I1502" t="s">
        <v>1783</v>
      </c>
      <c r="J1502" t="s">
        <v>1802</v>
      </c>
      <c r="K1502" t="s">
        <v>85</v>
      </c>
      <c r="L1502" t="s">
        <v>86</v>
      </c>
      <c r="M1502" s="2">
        <v>0.59197011609000549</v>
      </c>
      <c r="N1502">
        <v>1</v>
      </c>
      <c r="O1502" t="s">
        <v>87</v>
      </c>
      <c r="P1502" t="s">
        <v>1803</v>
      </c>
      <c r="T1502">
        <v>0.59197100000000002</v>
      </c>
    </row>
    <row r="1503" spans="1:20">
      <c r="A1503">
        <v>193</v>
      </c>
      <c r="B1503" t="s">
        <v>1948</v>
      </c>
      <c r="C1503" t="s">
        <v>15</v>
      </c>
      <c r="D1503" t="s">
        <v>1781</v>
      </c>
      <c r="E1503" t="s">
        <v>17</v>
      </c>
      <c r="F1503" t="s">
        <v>60</v>
      </c>
      <c r="G1503" t="s">
        <v>19</v>
      </c>
      <c r="H1503" t="s">
        <v>1782</v>
      </c>
      <c r="I1503" t="s">
        <v>1783</v>
      </c>
      <c r="J1503" t="s">
        <v>1802</v>
      </c>
      <c r="K1503" t="s">
        <v>85</v>
      </c>
      <c r="L1503" t="s">
        <v>86</v>
      </c>
      <c r="M1503" s="2">
        <v>14.308323007467518</v>
      </c>
      <c r="N1503">
        <v>1</v>
      </c>
      <c r="O1503" t="s">
        <v>87</v>
      </c>
      <c r="P1503" t="s">
        <v>1808</v>
      </c>
      <c r="T1503">
        <v>14.308336000000001</v>
      </c>
    </row>
    <row r="1504" spans="1:20">
      <c r="A1504">
        <v>196</v>
      </c>
      <c r="B1504" t="s">
        <v>1949</v>
      </c>
      <c r="C1504" t="s">
        <v>15</v>
      </c>
      <c r="D1504" t="s">
        <v>1781</v>
      </c>
      <c r="E1504" t="s">
        <v>17</v>
      </c>
      <c r="F1504" t="s">
        <v>60</v>
      </c>
      <c r="G1504" t="s">
        <v>19</v>
      </c>
      <c r="H1504" t="s">
        <v>1782</v>
      </c>
      <c r="I1504" t="s">
        <v>1783</v>
      </c>
      <c r="J1504" t="s">
        <v>1802</v>
      </c>
      <c r="K1504" t="s">
        <v>85</v>
      </c>
      <c r="L1504" t="s">
        <v>86</v>
      </c>
      <c r="M1504" s="2">
        <v>4.2130086316304487</v>
      </c>
      <c r="N1504">
        <v>1</v>
      </c>
      <c r="O1504" t="s">
        <v>87</v>
      </c>
      <c r="P1504" t="s">
        <v>1808</v>
      </c>
      <c r="T1504">
        <v>4.213012</v>
      </c>
    </row>
    <row r="1505" spans="1:20">
      <c r="A1505">
        <v>334</v>
      </c>
      <c r="B1505" t="s">
        <v>1913</v>
      </c>
      <c r="C1505" t="s">
        <v>15</v>
      </c>
      <c r="D1505" t="s">
        <v>1781</v>
      </c>
      <c r="E1505" t="s">
        <v>17</v>
      </c>
      <c r="F1505" t="s">
        <v>60</v>
      </c>
      <c r="G1505" t="s">
        <v>19</v>
      </c>
      <c r="H1505" t="s">
        <v>1782</v>
      </c>
      <c r="I1505" t="s">
        <v>1783</v>
      </c>
      <c r="J1505" t="s">
        <v>1802</v>
      </c>
      <c r="K1505" t="s">
        <v>85</v>
      </c>
      <c r="L1505" t="s">
        <v>86</v>
      </c>
      <c r="M1505" s="2">
        <v>2.5977161599363456</v>
      </c>
      <c r="N1505">
        <v>1</v>
      </c>
      <c r="O1505" t="s">
        <v>87</v>
      </c>
      <c r="P1505" t="s">
        <v>1952</v>
      </c>
      <c r="T1505" t="s">
        <v>26</v>
      </c>
    </row>
    <row r="1506" spans="1:20">
      <c r="A1506">
        <v>335</v>
      </c>
      <c r="B1506" t="s">
        <v>1913</v>
      </c>
      <c r="C1506" t="s">
        <v>15</v>
      </c>
      <c r="D1506" t="s">
        <v>1781</v>
      </c>
      <c r="E1506" t="s">
        <v>17</v>
      </c>
      <c r="F1506" t="s">
        <v>60</v>
      </c>
      <c r="G1506" t="s">
        <v>19</v>
      </c>
      <c r="H1506" t="s">
        <v>1782</v>
      </c>
      <c r="I1506" t="s">
        <v>1783</v>
      </c>
      <c r="J1506" t="s">
        <v>1802</v>
      </c>
      <c r="K1506" t="s">
        <v>85</v>
      </c>
      <c r="L1506" t="s">
        <v>86</v>
      </c>
      <c r="M1506" s="2">
        <v>0.96729360392996044</v>
      </c>
      <c r="N1506">
        <v>1</v>
      </c>
      <c r="O1506" t="s">
        <v>87</v>
      </c>
      <c r="P1506" t="s">
        <v>1952</v>
      </c>
      <c r="T1506" t="s">
        <v>26</v>
      </c>
    </row>
    <row r="1507" spans="1:20">
      <c r="A1507">
        <v>336</v>
      </c>
      <c r="B1507" t="s">
        <v>1913</v>
      </c>
      <c r="C1507" t="s">
        <v>15</v>
      </c>
      <c r="D1507" t="s">
        <v>1781</v>
      </c>
      <c r="E1507" t="s">
        <v>17</v>
      </c>
      <c r="F1507" t="s">
        <v>60</v>
      </c>
      <c r="G1507" t="s">
        <v>19</v>
      </c>
      <c r="H1507" t="s">
        <v>1782</v>
      </c>
      <c r="I1507" t="s">
        <v>1783</v>
      </c>
      <c r="J1507" t="s">
        <v>1802</v>
      </c>
      <c r="K1507" t="s">
        <v>85</v>
      </c>
      <c r="L1507" t="s">
        <v>86</v>
      </c>
      <c r="M1507" s="2">
        <v>1.9309178392630335</v>
      </c>
      <c r="N1507">
        <v>1</v>
      </c>
      <c r="O1507" t="s">
        <v>87</v>
      </c>
      <c r="P1507" t="s">
        <v>1952</v>
      </c>
      <c r="Q1507" s="2">
        <f>SUM(M1496:M1507)</f>
        <v>68.050621532991002</v>
      </c>
      <c r="T1507" t="s">
        <v>26</v>
      </c>
    </row>
    <row r="1508" spans="1:20">
      <c r="A1508">
        <v>70</v>
      </c>
      <c r="B1508" t="s">
        <v>1801</v>
      </c>
      <c r="C1508" t="s">
        <v>15</v>
      </c>
      <c r="D1508" t="s">
        <v>1781</v>
      </c>
      <c r="E1508" t="s">
        <v>17</v>
      </c>
      <c r="F1508" t="s">
        <v>60</v>
      </c>
      <c r="G1508" t="s">
        <v>19</v>
      </c>
      <c r="H1508" t="s">
        <v>1782</v>
      </c>
      <c r="I1508" t="s">
        <v>1783</v>
      </c>
      <c r="J1508" t="s">
        <v>1802</v>
      </c>
      <c r="K1508" t="s">
        <v>23</v>
      </c>
      <c r="L1508" t="s">
        <v>24</v>
      </c>
      <c r="M1508" s="2">
        <v>2.1379301324977886</v>
      </c>
      <c r="N1508">
        <v>4</v>
      </c>
      <c r="O1508" t="s">
        <v>25</v>
      </c>
      <c r="P1508" t="s">
        <v>1803</v>
      </c>
      <c r="T1508">
        <v>3.438005</v>
      </c>
    </row>
    <row r="1509" spans="1:20">
      <c r="A1509">
        <v>74</v>
      </c>
      <c r="B1509" t="s">
        <v>1804</v>
      </c>
      <c r="C1509" t="s">
        <v>15</v>
      </c>
      <c r="D1509" t="s">
        <v>1781</v>
      </c>
      <c r="E1509" t="s">
        <v>17</v>
      </c>
      <c r="F1509" t="s">
        <v>60</v>
      </c>
      <c r="G1509" t="s">
        <v>19</v>
      </c>
      <c r="H1509" t="s">
        <v>1782</v>
      </c>
      <c r="I1509" t="s">
        <v>1783</v>
      </c>
      <c r="J1509" t="s">
        <v>1802</v>
      </c>
      <c r="K1509" t="s">
        <v>23</v>
      </c>
      <c r="L1509" t="s">
        <v>24</v>
      </c>
      <c r="M1509" s="2">
        <v>2.8662781833322626</v>
      </c>
      <c r="N1509">
        <v>4</v>
      </c>
      <c r="O1509" t="s">
        <v>25</v>
      </c>
      <c r="P1509" t="s">
        <v>1803</v>
      </c>
      <c r="T1509">
        <v>3.005979</v>
      </c>
    </row>
    <row r="1510" spans="1:20">
      <c r="A1510">
        <v>84</v>
      </c>
      <c r="B1510" t="s">
        <v>1807</v>
      </c>
      <c r="C1510" t="s">
        <v>15</v>
      </c>
      <c r="D1510" t="s">
        <v>1781</v>
      </c>
      <c r="E1510" t="s">
        <v>17</v>
      </c>
      <c r="F1510" t="s">
        <v>60</v>
      </c>
      <c r="G1510" t="s">
        <v>19</v>
      </c>
      <c r="H1510" t="s">
        <v>1782</v>
      </c>
      <c r="I1510" t="s">
        <v>1783</v>
      </c>
      <c r="J1510" t="s">
        <v>1802</v>
      </c>
      <c r="K1510" t="s">
        <v>23</v>
      </c>
      <c r="L1510" t="s">
        <v>24</v>
      </c>
      <c r="M1510" s="2">
        <v>0.72679915415902696</v>
      </c>
      <c r="N1510">
        <v>4</v>
      </c>
      <c r="O1510" t="s">
        <v>25</v>
      </c>
      <c r="P1510" t="s">
        <v>1808</v>
      </c>
      <c r="T1510">
        <v>0.7268</v>
      </c>
    </row>
    <row r="1511" spans="1:20">
      <c r="A1511">
        <v>86</v>
      </c>
      <c r="B1511" t="s">
        <v>1809</v>
      </c>
      <c r="C1511" t="s">
        <v>15</v>
      </c>
      <c r="D1511" t="s">
        <v>1781</v>
      </c>
      <c r="E1511" t="s">
        <v>17</v>
      </c>
      <c r="F1511" t="s">
        <v>60</v>
      </c>
      <c r="G1511" t="s">
        <v>19</v>
      </c>
      <c r="H1511" t="s">
        <v>1782</v>
      </c>
      <c r="I1511" t="s">
        <v>1783</v>
      </c>
      <c r="J1511" t="s">
        <v>1802</v>
      </c>
      <c r="K1511" t="s">
        <v>23</v>
      </c>
      <c r="L1511" t="s">
        <v>24</v>
      </c>
      <c r="M1511" s="2">
        <v>1.8229691780788069</v>
      </c>
      <c r="N1511">
        <v>4</v>
      </c>
      <c r="O1511" t="s">
        <v>25</v>
      </c>
      <c r="P1511" t="s">
        <v>1808</v>
      </c>
      <c r="T1511">
        <v>1.8229709999999999</v>
      </c>
    </row>
    <row r="1512" spans="1:20">
      <c r="A1512">
        <v>88</v>
      </c>
      <c r="B1512" t="s">
        <v>1810</v>
      </c>
      <c r="C1512" t="s">
        <v>15</v>
      </c>
      <c r="D1512" t="s">
        <v>1781</v>
      </c>
      <c r="E1512" t="s">
        <v>17</v>
      </c>
      <c r="F1512" t="s">
        <v>60</v>
      </c>
      <c r="G1512" t="s">
        <v>19</v>
      </c>
      <c r="H1512" t="s">
        <v>1782</v>
      </c>
      <c r="I1512" t="s">
        <v>1783</v>
      </c>
      <c r="J1512" t="s">
        <v>1802</v>
      </c>
      <c r="K1512" t="s">
        <v>23</v>
      </c>
      <c r="L1512" t="s">
        <v>24</v>
      </c>
      <c r="M1512" s="2">
        <v>2.8289412411103916</v>
      </c>
      <c r="N1512">
        <v>4</v>
      </c>
      <c r="O1512" t="s">
        <v>25</v>
      </c>
      <c r="P1512" t="s">
        <v>1808</v>
      </c>
      <c r="T1512">
        <v>2.8289439999999999</v>
      </c>
    </row>
    <row r="1513" spans="1:20">
      <c r="A1513">
        <v>92</v>
      </c>
      <c r="B1513" t="s">
        <v>1811</v>
      </c>
      <c r="C1513" t="s">
        <v>15</v>
      </c>
      <c r="D1513" t="s">
        <v>1781</v>
      </c>
      <c r="E1513" t="s">
        <v>17</v>
      </c>
      <c r="F1513" t="s">
        <v>60</v>
      </c>
      <c r="G1513" t="s">
        <v>19</v>
      </c>
      <c r="H1513" t="s">
        <v>1782</v>
      </c>
      <c r="I1513" t="s">
        <v>1783</v>
      </c>
      <c r="J1513" t="s">
        <v>1802</v>
      </c>
      <c r="K1513" t="s">
        <v>23</v>
      </c>
      <c r="L1513" t="s">
        <v>24</v>
      </c>
      <c r="M1513" s="2">
        <v>1.2945887208848341</v>
      </c>
      <c r="N1513">
        <v>4</v>
      </c>
      <c r="O1513" t="s">
        <v>25</v>
      </c>
      <c r="P1513" t="s">
        <v>1808</v>
      </c>
      <c r="T1513">
        <v>1.2945899999999999</v>
      </c>
    </row>
    <row r="1514" spans="1:20">
      <c r="A1514">
        <v>93</v>
      </c>
      <c r="B1514" t="s">
        <v>1812</v>
      </c>
      <c r="C1514" t="s">
        <v>15</v>
      </c>
      <c r="D1514" t="s">
        <v>1781</v>
      </c>
      <c r="E1514" t="s">
        <v>17</v>
      </c>
      <c r="F1514" t="s">
        <v>60</v>
      </c>
      <c r="G1514" t="s">
        <v>19</v>
      </c>
      <c r="H1514" t="s">
        <v>1782</v>
      </c>
      <c r="I1514" t="s">
        <v>1783</v>
      </c>
      <c r="J1514" t="s">
        <v>1802</v>
      </c>
      <c r="K1514" t="s">
        <v>23</v>
      </c>
      <c r="L1514" t="s">
        <v>24</v>
      </c>
      <c r="M1514" s="2">
        <v>1.2127206908566148</v>
      </c>
      <c r="N1514">
        <v>4</v>
      </c>
      <c r="O1514" t="s">
        <v>25</v>
      </c>
      <c r="P1514" t="s">
        <v>1808</v>
      </c>
      <c r="T1514">
        <v>1.2127220000000001</v>
      </c>
    </row>
    <row r="1515" spans="1:20">
      <c r="A1515">
        <v>95</v>
      </c>
      <c r="B1515" t="s">
        <v>1813</v>
      </c>
      <c r="C1515" t="s">
        <v>15</v>
      </c>
      <c r="D1515" t="s">
        <v>1781</v>
      </c>
      <c r="E1515" t="s">
        <v>17</v>
      </c>
      <c r="F1515" t="s">
        <v>60</v>
      </c>
      <c r="G1515" t="s">
        <v>19</v>
      </c>
      <c r="H1515" t="s">
        <v>1782</v>
      </c>
      <c r="I1515" t="s">
        <v>1783</v>
      </c>
      <c r="J1515" t="s">
        <v>1802</v>
      </c>
      <c r="K1515" t="s">
        <v>23</v>
      </c>
      <c r="L1515" t="s">
        <v>24</v>
      </c>
      <c r="M1515" s="2">
        <v>0.32754658945454002</v>
      </c>
      <c r="N1515">
        <v>4</v>
      </c>
      <c r="O1515" t="s">
        <v>25</v>
      </c>
      <c r="P1515" t="s">
        <v>1808</v>
      </c>
      <c r="T1515">
        <v>0.33565499999999998</v>
      </c>
    </row>
    <row r="1516" spans="1:20">
      <c r="A1516">
        <v>104</v>
      </c>
      <c r="B1516" t="s">
        <v>1815</v>
      </c>
      <c r="C1516" t="s">
        <v>15</v>
      </c>
      <c r="D1516" t="s">
        <v>1781</v>
      </c>
      <c r="E1516" t="s">
        <v>17</v>
      </c>
      <c r="F1516" t="s">
        <v>60</v>
      </c>
      <c r="G1516" t="s">
        <v>19</v>
      </c>
      <c r="H1516" t="s">
        <v>1782</v>
      </c>
      <c r="I1516" t="s">
        <v>1783</v>
      </c>
      <c r="J1516" t="s">
        <v>1802</v>
      </c>
      <c r="K1516" t="s">
        <v>23</v>
      </c>
      <c r="L1516" t="s">
        <v>24</v>
      </c>
      <c r="M1516" s="2">
        <v>0.80065691474377665</v>
      </c>
      <c r="N1516">
        <v>4</v>
      </c>
      <c r="O1516" t="s">
        <v>25</v>
      </c>
      <c r="P1516" t="s">
        <v>1803</v>
      </c>
      <c r="T1516">
        <v>0.80065799999999998</v>
      </c>
    </row>
    <row r="1517" spans="1:20">
      <c r="A1517">
        <v>108</v>
      </c>
      <c r="B1517" t="s">
        <v>1816</v>
      </c>
      <c r="C1517" t="s">
        <v>15</v>
      </c>
      <c r="D1517" t="s">
        <v>1781</v>
      </c>
      <c r="E1517" t="s">
        <v>17</v>
      </c>
      <c r="F1517" t="s">
        <v>60</v>
      </c>
      <c r="G1517" t="s">
        <v>19</v>
      </c>
      <c r="H1517" t="s">
        <v>1782</v>
      </c>
      <c r="I1517" t="s">
        <v>1783</v>
      </c>
      <c r="J1517" t="s">
        <v>1802</v>
      </c>
      <c r="K1517" t="s">
        <v>23</v>
      </c>
      <c r="L1517" t="s">
        <v>24</v>
      </c>
      <c r="M1517" s="2">
        <v>3.052283472371172</v>
      </c>
      <c r="N1517">
        <v>4</v>
      </c>
      <c r="O1517" t="s">
        <v>25</v>
      </c>
      <c r="P1517" t="s">
        <v>1803</v>
      </c>
      <c r="T1517">
        <v>4.0875839999999997</v>
      </c>
    </row>
    <row r="1518" spans="1:20">
      <c r="A1518">
        <v>110</v>
      </c>
      <c r="B1518" t="s">
        <v>1817</v>
      </c>
      <c r="C1518" t="s">
        <v>15</v>
      </c>
      <c r="D1518" t="s">
        <v>1781</v>
      </c>
      <c r="E1518" t="s">
        <v>17</v>
      </c>
      <c r="F1518" t="s">
        <v>60</v>
      </c>
      <c r="G1518" t="s">
        <v>19</v>
      </c>
      <c r="H1518" t="s">
        <v>1782</v>
      </c>
      <c r="I1518" t="s">
        <v>1783</v>
      </c>
      <c r="J1518" t="s">
        <v>1802</v>
      </c>
      <c r="K1518" t="s">
        <v>23</v>
      </c>
      <c r="L1518" t="s">
        <v>24</v>
      </c>
      <c r="M1518" s="2">
        <v>0.69462356938465875</v>
      </c>
      <c r="N1518">
        <v>4</v>
      </c>
      <c r="O1518" t="s">
        <v>25</v>
      </c>
      <c r="P1518" t="s">
        <v>1803</v>
      </c>
      <c r="T1518">
        <v>0.69462400000000002</v>
      </c>
    </row>
    <row r="1519" spans="1:20">
      <c r="A1519">
        <v>111</v>
      </c>
      <c r="B1519" t="s">
        <v>1818</v>
      </c>
      <c r="C1519" t="s">
        <v>15</v>
      </c>
      <c r="D1519" t="s">
        <v>1781</v>
      </c>
      <c r="E1519" t="s">
        <v>17</v>
      </c>
      <c r="F1519" t="s">
        <v>60</v>
      </c>
      <c r="G1519" t="s">
        <v>19</v>
      </c>
      <c r="H1519" t="s">
        <v>1782</v>
      </c>
      <c r="I1519" t="s">
        <v>1783</v>
      </c>
      <c r="J1519" t="s">
        <v>1802</v>
      </c>
      <c r="K1519" t="s">
        <v>23</v>
      </c>
      <c r="L1519" t="s">
        <v>24</v>
      </c>
      <c r="M1519" s="2">
        <v>0.48788336389200515</v>
      </c>
      <c r="N1519">
        <v>4</v>
      </c>
      <c r="O1519" t="s">
        <v>25</v>
      </c>
      <c r="P1519" t="s">
        <v>1803</v>
      </c>
      <c r="T1519">
        <v>0.48723</v>
      </c>
    </row>
    <row r="1520" spans="1:20">
      <c r="A1520">
        <v>112</v>
      </c>
      <c r="B1520" t="s">
        <v>1819</v>
      </c>
      <c r="C1520" t="s">
        <v>15</v>
      </c>
      <c r="D1520" t="s">
        <v>1781</v>
      </c>
      <c r="E1520" t="s">
        <v>17</v>
      </c>
      <c r="F1520" t="s">
        <v>60</v>
      </c>
      <c r="G1520" t="s">
        <v>19</v>
      </c>
      <c r="H1520" t="s">
        <v>1782</v>
      </c>
      <c r="I1520" t="s">
        <v>1783</v>
      </c>
      <c r="J1520" t="s">
        <v>1802</v>
      </c>
      <c r="K1520" t="s">
        <v>23</v>
      </c>
      <c r="L1520" t="s">
        <v>24</v>
      </c>
      <c r="M1520" s="2">
        <v>3.8001102780921503</v>
      </c>
      <c r="N1520">
        <v>4</v>
      </c>
      <c r="O1520" t="s">
        <v>25</v>
      </c>
      <c r="P1520" t="s">
        <v>1803</v>
      </c>
      <c r="T1520">
        <v>3.8001140000000002</v>
      </c>
    </row>
    <row r="1521" spans="1:20">
      <c r="A1521">
        <v>115</v>
      </c>
      <c r="B1521" t="s">
        <v>1820</v>
      </c>
      <c r="C1521" t="s">
        <v>15</v>
      </c>
      <c r="D1521" t="s">
        <v>1781</v>
      </c>
      <c r="E1521" t="s">
        <v>17</v>
      </c>
      <c r="F1521" t="s">
        <v>60</v>
      </c>
      <c r="G1521" t="s">
        <v>19</v>
      </c>
      <c r="H1521" t="s">
        <v>1782</v>
      </c>
      <c r="I1521" t="s">
        <v>1783</v>
      </c>
      <c r="J1521" t="s">
        <v>1802</v>
      </c>
      <c r="K1521" t="s">
        <v>23</v>
      </c>
      <c r="L1521" t="s">
        <v>24</v>
      </c>
      <c r="M1521" s="2">
        <v>0.40204660205690335</v>
      </c>
      <c r="N1521">
        <v>4</v>
      </c>
      <c r="O1521" t="s">
        <v>25</v>
      </c>
      <c r="P1521" t="s">
        <v>1821</v>
      </c>
      <c r="T1521">
        <v>0.40204699999999999</v>
      </c>
    </row>
    <row r="1522" spans="1:20">
      <c r="A1522">
        <v>118</v>
      </c>
      <c r="B1522" t="s">
        <v>1822</v>
      </c>
      <c r="C1522" t="s">
        <v>15</v>
      </c>
      <c r="D1522" t="s">
        <v>1781</v>
      </c>
      <c r="E1522" t="s">
        <v>17</v>
      </c>
      <c r="F1522" t="s">
        <v>60</v>
      </c>
      <c r="G1522" t="s">
        <v>19</v>
      </c>
      <c r="H1522" t="s">
        <v>1782</v>
      </c>
      <c r="I1522" t="s">
        <v>1783</v>
      </c>
      <c r="J1522" t="s">
        <v>1802</v>
      </c>
      <c r="K1522" t="s">
        <v>23</v>
      </c>
      <c r="L1522" t="s">
        <v>24</v>
      </c>
      <c r="M1522" s="2">
        <v>2.4129466242963677</v>
      </c>
      <c r="N1522">
        <v>4</v>
      </c>
      <c r="O1522" t="s">
        <v>25</v>
      </c>
      <c r="P1522" t="s">
        <v>1803</v>
      </c>
      <c r="T1522">
        <v>2.4129489999999998</v>
      </c>
    </row>
    <row r="1523" spans="1:20">
      <c r="A1523">
        <v>122</v>
      </c>
      <c r="B1523" t="s">
        <v>1823</v>
      </c>
      <c r="C1523" t="s">
        <v>15</v>
      </c>
      <c r="D1523" t="s">
        <v>1781</v>
      </c>
      <c r="E1523" t="s">
        <v>17</v>
      </c>
      <c r="F1523" t="s">
        <v>60</v>
      </c>
      <c r="G1523" t="s">
        <v>19</v>
      </c>
      <c r="H1523" t="s">
        <v>1782</v>
      </c>
      <c r="I1523" t="s">
        <v>1783</v>
      </c>
      <c r="J1523" t="s">
        <v>1802</v>
      </c>
      <c r="K1523" t="s">
        <v>23</v>
      </c>
      <c r="L1523" t="s">
        <v>24</v>
      </c>
      <c r="M1523" s="2">
        <v>1.8608112677483282</v>
      </c>
      <c r="N1523">
        <v>4</v>
      </c>
      <c r="O1523" t="s">
        <v>25</v>
      </c>
      <c r="P1523" t="s">
        <v>1821</v>
      </c>
      <c r="T1523">
        <v>1.8608130000000001</v>
      </c>
    </row>
    <row r="1524" spans="1:20">
      <c r="A1524">
        <v>123</v>
      </c>
      <c r="B1524" t="s">
        <v>1824</v>
      </c>
      <c r="C1524" t="s">
        <v>15</v>
      </c>
      <c r="D1524" t="s">
        <v>1781</v>
      </c>
      <c r="E1524" t="s">
        <v>17</v>
      </c>
      <c r="F1524" t="s">
        <v>60</v>
      </c>
      <c r="G1524" t="s">
        <v>19</v>
      </c>
      <c r="H1524" t="s">
        <v>1782</v>
      </c>
      <c r="I1524" t="s">
        <v>1783</v>
      </c>
      <c r="J1524" t="s">
        <v>1802</v>
      </c>
      <c r="K1524" t="s">
        <v>23</v>
      </c>
      <c r="L1524" t="s">
        <v>24</v>
      </c>
      <c r="M1524" s="2">
        <v>0.15799530772005951</v>
      </c>
      <c r="N1524">
        <v>4</v>
      </c>
      <c r="O1524" t="s">
        <v>25</v>
      </c>
      <c r="P1524" t="s">
        <v>1821</v>
      </c>
      <c r="T1524">
        <v>0.157995</v>
      </c>
    </row>
    <row r="1525" spans="1:20">
      <c r="A1525">
        <v>126</v>
      </c>
      <c r="B1525" t="s">
        <v>1825</v>
      </c>
      <c r="C1525" t="s">
        <v>15</v>
      </c>
      <c r="D1525" t="s">
        <v>1781</v>
      </c>
      <c r="E1525" t="s">
        <v>17</v>
      </c>
      <c r="F1525" t="s">
        <v>60</v>
      </c>
      <c r="G1525" t="s">
        <v>19</v>
      </c>
      <c r="H1525" t="s">
        <v>1782</v>
      </c>
      <c r="I1525" t="s">
        <v>1783</v>
      </c>
      <c r="J1525" t="s">
        <v>1802</v>
      </c>
      <c r="K1525" t="s">
        <v>23</v>
      </c>
      <c r="L1525" t="s">
        <v>24</v>
      </c>
      <c r="M1525" s="2">
        <v>1.2631375105637457</v>
      </c>
      <c r="N1525">
        <v>4</v>
      </c>
      <c r="O1525" t="s">
        <v>25</v>
      </c>
      <c r="P1525" t="s">
        <v>1821</v>
      </c>
      <c r="T1525">
        <v>1.263139</v>
      </c>
    </row>
    <row r="1526" spans="1:20">
      <c r="A1526">
        <v>135</v>
      </c>
      <c r="B1526" t="s">
        <v>1827</v>
      </c>
      <c r="C1526" t="s">
        <v>15</v>
      </c>
      <c r="D1526" t="s">
        <v>1781</v>
      </c>
      <c r="E1526" t="s">
        <v>17</v>
      </c>
      <c r="F1526" t="s">
        <v>60</v>
      </c>
      <c r="G1526" t="s">
        <v>19</v>
      </c>
      <c r="H1526" t="s">
        <v>1782</v>
      </c>
      <c r="I1526" t="s">
        <v>1783</v>
      </c>
      <c r="J1526" t="s">
        <v>1802</v>
      </c>
      <c r="K1526" t="s">
        <v>23</v>
      </c>
      <c r="L1526" t="s">
        <v>24</v>
      </c>
      <c r="M1526" s="2">
        <v>0.72005481138462901</v>
      </c>
      <c r="N1526">
        <v>4</v>
      </c>
      <c r="O1526" t="s">
        <v>25</v>
      </c>
      <c r="P1526" t="s">
        <v>1803</v>
      </c>
      <c r="T1526">
        <v>0.720055</v>
      </c>
    </row>
    <row r="1527" spans="1:20">
      <c r="A1527">
        <v>143</v>
      </c>
      <c r="B1527" t="s">
        <v>1829</v>
      </c>
      <c r="C1527" t="s">
        <v>15</v>
      </c>
      <c r="D1527" t="s">
        <v>1781</v>
      </c>
      <c r="E1527" t="s">
        <v>17</v>
      </c>
      <c r="F1527" t="s">
        <v>60</v>
      </c>
      <c r="G1527" t="s">
        <v>19</v>
      </c>
      <c r="H1527" t="s">
        <v>1782</v>
      </c>
      <c r="I1527" t="s">
        <v>1783</v>
      </c>
      <c r="J1527" t="s">
        <v>1802</v>
      </c>
      <c r="K1527" t="s">
        <v>23</v>
      </c>
      <c r="L1527" t="s">
        <v>24</v>
      </c>
      <c r="M1527" s="2">
        <v>0.78520732765650403</v>
      </c>
      <c r="N1527">
        <v>4</v>
      </c>
      <c r="O1527" t="s">
        <v>25</v>
      </c>
      <c r="P1527" t="s">
        <v>1803</v>
      </c>
      <c r="T1527">
        <v>6.2249160000000003</v>
      </c>
    </row>
    <row r="1528" spans="1:20">
      <c r="A1528">
        <v>145</v>
      </c>
      <c r="B1528" t="s">
        <v>1830</v>
      </c>
      <c r="C1528" t="s">
        <v>15</v>
      </c>
      <c r="D1528" t="s">
        <v>1781</v>
      </c>
      <c r="E1528" t="s">
        <v>17</v>
      </c>
      <c r="F1528" t="s">
        <v>60</v>
      </c>
      <c r="G1528" t="s">
        <v>19</v>
      </c>
      <c r="H1528" t="s">
        <v>1782</v>
      </c>
      <c r="I1528" t="s">
        <v>1783</v>
      </c>
      <c r="J1528" t="s">
        <v>1802</v>
      </c>
      <c r="K1528" t="s">
        <v>23</v>
      </c>
      <c r="L1528" t="s">
        <v>24</v>
      </c>
      <c r="M1528" s="2">
        <v>0.10967330399371365</v>
      </c>
      <c r="N1528">
        <v>4</v>
      </c>
      <c r="O1528" t="s">
        <v>25</v>
      </c>
      <c r="P1528" t="s">
        <v>1803</v>
      </c>
      <c r="T1528">
        <v>0.10967300000000001</v>
      </c>
    </row>
    <row r="1529" spans="1:20">
      <c r="A1529">
        <v>146</v>
      </c>
      <c r="B1529" t="s">
        <v>1831</v>
      </c>
      <c r="C1529" t="s">
        <v>15</v>
      </c>
      <c r="D1529" t="s">
        <v>1781</v>
      </c>
      <c r="E1529" t="s">
        <v>17</v>
      </c>
      <c r="F1529" t="s">
        <v>60</v>
      </c>
      <c r="G1529" t="s">
        <v>19</v>
      </c>
      <c r="H1529" t="s">
        <v>1782</v>
      </c>
      <c r="I1529" t="s">
        <v>1783</v>
      </c>
      <c r="J1529" t="s">
        <v>1802</v>
      </c>
      <c r="K1529" t="s">
        <v>23</v>
      </c>
      <c r="L1529" t="s">
        <v>24</v>
      </c>
      <c r="M1529" s="2">
        <v>0.12188024023563947</v>
      </c>
      <c r="N1529">
        <v>4</v>
      </c>
      <c r="O1529" t="s">
        <v>25</v>
      </c>
      <c r="P1529" t="s">
        <v>1803</v>
      </c>
      <c r="T1529">
        <v>0.12188</v>
      </c>
    </row>
    <row r="1530" spans="1:20">
      <c r="A1530">
        <v>149</v>
      </c>
      <c r="B1530" t="s">
        <v>1832</v>
      </c>
      <c r="C1530" t="s">
        <v>15</v>
      </c>
      <c r="D1530" t="s">
        <v>1781</v>
      </c>
      <c r="E1530" t="s">
        <v>17</v>
      </c>
      <c r="F1530" t="s">
        <v>60</v>
      </c>
      <c r="G1530" t="s">
        <v>19</v>
      </c>
      <c r="H1530" t="s">
        <v>1782</v>
      </c>
      <c r="I1530" t="s">
        <v>1783</v>
      </c>
      <c r="J1530" t="s">
        <v>1802</v>
      </c>
      <c r="K1530" t="s">
        <v>23</v>
      </c>
      <c r="L1530" t="s">
        <v>24</v>
      </c>
      <c r="M1530" s="2">
        <v>1.938556034802291</v>
      </c>
      <c r="N1530">
        <v>4</v>
      </c>
      <c r="O1530" t="s">
        <v>25</v>
      </c>
      <c r="P1530" t="s">
        <v>1803</v>
      </c>
      <c r="T1530">
        <v>1.938558</v>
      </c>
    </row>
    <row r="1531" spans="1:20">
      <c r="A1531">
        <v>150</v>
      </c>
      <c r="B1531" t="s">
        <v>1833</v>
      </c>
      <c r="C1531" t="s">
        <v>15</v>
      </c>
      <c r="D1531" t="s">
        <v>1781</v>
      </c>
      <c r="E1531" t="s">
        <v>17</v>
      </c>
      <c r="F1531" t="s">
        <v>60</v>
      </c>
      <c r="G1531" t="s">
        <v>19</v>
      </c>
      <c r="H1531" t="s">
        <v>1782</v>
      </c>
      <c r="I1531" t="s">
        <v>1783</v>
      </c>
      <c r="J1531" t="s">
        <v>1802</v>
      </c>
      <c r="K1531" t="s">
        <v>23</v>
      </c>
      <c r="L1531" t="s">
        <v>24</v>
      </c>
      <c r="M1531" s="2">
        <v>0.3863588421640482</v>
      </c>
      <c r="N1531">
        <v>4</v>
      </c>
      <c r="O1531" t="s">
        <v>25</v>
      </c>
      <c r="P1531" t="s">
        <v>1803</v>
      </c>
      <c r="T1531">
        <v>0.38635900000000001</v>
      </c>
    </row>
    <row r="1532" spans="1:20">
      <c r="A1532">
        <v>153</v>
      </c>
      <c r="B1532" t="s">
        <v>1834</v>
      </c>
      <c r="C1532" t="s">
        <v>15</v>
      </c>
      <c r="D1532" t="s">
        <v>1781</v>
      </c>
      <c r="E1532" t="s">
        <v>17</v>
      </c>
      <c r="F1532" t="s">
        <v>60</v>
      </c>
      <c r="G1532" t="s">
        <v>19</v>
      </c>
      <c r="H1532" t="s">
        <v>1782</v>
      </c>
      <c r="I1532" t="s">
        <v>1783</v>
      </c>
      <c r="J1532" t="s">
        <v>1802</v>
      </c>
      <c r="K1532" t="s">
        <v>23</v>
      </c>
      <c r="L1532" t="s">
        <v>24</v>
      </c>
      <c r="M1532" s="2">
        <v>8.9458950047691292</v>
      </c>
      <c r="N1532">
        <v>4</v>
      </c>
      <c r="O1532" t="s">
        <v>25</v>
      </c>
      <c r="P1532" t="s">
        <v>1803</v>
      </c>
      <c r="T1532">
        <v>8.9459029999999995</v>
      </c>
    </row>
    <row r="1533" spans="1:20">
      <c r="A1533">
        <v>155</v>
      </c>
      <c r="B1533" t="s">
        <v>1835</v>
      </c>
      <c r="C1533" t="s">
        <v>15</v>
      </c>
      <c r="D1533" t="s">
        <v>1781</v>
      </c>
      <c r="E1533" t="s">
        <v>17</v>
      </c>
      <c r="F1533" t="s">
        <v>60</v>
      </c>
      <c r="G1533" t="s">
        <v>19</v>
      </c>
      <c r="H1533" t="s">
        <v>1782</v>
      </c>
      <c r="I1533" t="s">
        <v>1783</v>
      </c>
      <c r="J1533" t="s">
        <v>1802</v>
      </c>
      <c r="K1533" t="s">
        <v>23</v>
      </c>
      <c r="L1533" t="s">
        <v>24</v>
      </c>
      <c r="M1533" s="2">
        <v>3.7616290711811131</v>
      </c>
      <c r="N1533">
        <v>4</v>
      </c>
      <c r="O1533" t="s">
        <v>25</v>
      </c>
      <c r="P1533" t="s">
        <v>1803</v>
      </c>
      <c r="T1533">
        <v>5.7925139999999997</v>
      </c>
    </row>
    <row r="1534" spans="1:20">
      <c r="A1534">
        <v>157</v>
      </c>
      <c r="B1534" t="s">
        <v>1836</v>
      </c>
      <c r="C1534" t="s">
        <v>15</v>
      </c>
      <c r="D1534" t="s">
        <v>1781</v>
      </c>
      <c r="E1534" t="s">
        <v>17</v>
      </c>
      <c r="F1534" t="s">
        <v>60</v>
      </c>
      <c r="G1534" t="s">
        <v>19</v>
      </c>
      <c r="H1534" t="s">
        <v>1782</v>
      </c>
      <c r="I1534" t="s">
        <v>1783</v>
      </c>
      <c r="J1534" t="s">
        <v>1802</v>
      </c>
      <c r="K1534" t="s">
        <v>23</v>
      </c>
      <c r="L1534" t="s">
        <v>24</v>
      </c>
      <c r="M1534" s="2">
        <v>0.55858962084183783</v>
      </c>
      <c r="N1534">
        <v>4</v>
      </c>
      <c r="O1534" t="s">
        <v>25</v>
      </c>
      <c r="P1534" t="s">
        <v>1803</v>
      </c>
      <c r="T1534">
        <v>0.55859000000000003</v>
      </c>
    </row>
    <row r="1535" spans="1:20">
      <c r="A1535">
        <v>158</v>
      </c>
      <c r="B1535" t="s">
        <v>1837</v>
      </c>
      <c r="C1535" t="s">
        <v>15</v>
      </c>
      <c r="D1535" t="s">
        <v>1781</v>
      </c>
      <c r="E1535" t="s">
        <v>17</v>
      </c>
      <c r="F1535" t="s">
        <v>60</v>
      </c>
      <c r="G1535" t="s">
        <v>19</v>
      </c>
      <c r="H1535" t="s">
        <v>1782</v>
      </c>
      <c r="I1535" t="s">
        <v>1783</v>
      </c>
      <c r="J1535" t="s">
        <v>1802</v>
      </c>
      <c r="K1535" t="s">
        <v>23</v>
      </c>
      <c r="L1535" t="s">
        <v>24</v>
      </c>
      <c r="M1535" s="2">
        <v>0.7633098975501994</v>
      </c>
      <c r="N1535">
        <v>4</v>
      </c>
      <c r="O1535" t="s">
        <v>25</v>
      </c>
      <c r="P1535" t="s">
        <v>1838</v>
      </c>
      <c r="T1535">
        <v>0.76331099999999996</v>
      </c>
    </row>
    <row r="1536" spans="1:20">
      <c r="A1536">
        <v>163</v>
      </c>
      <c r="B1536" t="s">
        <v>1842</v>
      </c>
      <c r="C1536" t="s">
        <v>15</v>
      </c>
      <c r="D1536" t="s">
        <v>1781</v>
      </c>
      <c r="E1536" t="s">
        <v>17</v>
      </c>
      <c r="F1536" t="s">
        <v>60</v>
      </c>
      <c r="G1536" t="s">
        <v>19</v>
      </c>
      <c r="H1536" t="s">
        <v>1782</v>
      </c>
      <c r="I1536" t="s">
        <v>1783</v>
      </c>
      <c r="J1536" t="s">
        <v>1802</v>
      </c>
      <c r="K1536" t="s">
        <v>23</v>
      </c>
      <c r="L1536" t="s">
        <v>24</v>
      </c>
      <c r="M1536" s="2">
        <v>0.85505855502784867</v>
      </c>
      <c r="N1536">
        <v>4</v>
      </c>
      <c r="O1536" t="s">
        <v>25</v>
      </c>
      <c r="P1536" t="s">
        <v>1803</v>
      </c>
      <c r="T1536">
        <v>1.2979719999999999</v>
      </c>
    </row>
    <row r="1537" spans="1:20">
      <c r="A1537">
        <v>164</v>
      </c>
      <c r="B1537" t="s">
        <v>1843</v>
      </c>
      <c r="C1537" t="s">
        <v>15</v>
      </c>
      <c r="D1537" t="s">
        <v>1781</v>
      </c>
      <c r="E1537" t="s">
        <v>17</v>
      </c>
      <c r="F1537" t="s">
        <v>60</v>
      </c>
      <c r="G1537" t="s">
        <v>19</v>
      </c>
      <c r="H1537" t="s">
        <v>1782</v>
      </c>
      <c r="I1537" t="s">
        <v>1783</v>
      </c>
      <c r="J1537" t="s">
        <v>1802</v>
      </c>
      <c r="K1537" t="s">
        <v>23</v>
      </c>
      <c r="L1537" t="s">
        <v>24</v>
      </c>
      <c r="M1537" s="2">
        <v>1.0918077850481609</v>
      </c>
      <c r="N1537">
        <v>4</v>
      </c>
      <c r="O1537" t="s">
        <v>25</v>
      </c>
      <c r="P1537" t="s">
        <v>1803</v>
      </c>
      <c r="T1537">
        <v>4.8080100000000003</v>
      </c>
    </row>
    <row r="1538" spans="1:20">
      <c r="A1538">
        <v>165</v>
      </c>
      <c r="B1538" t="s">
        <v>1844</v>
      </c>
      <c r="C1538" t="s">
        <v>15</v>
      </c>
      <c r="D1538" t="s">
        <v>1781</v>
      </c>
      <c r="E1538" t="s">
        <v>17</v>
      </c>
      <c r="F1538" t="s">
        <v>60</v>
      </c>
      <c r="G1538" t="s">
        <v>19</v>
      </c>
      <c r="H1538" t="s">
        <v>1782</v>
      </c>
      <c r="I1538" t="s">
        <v>1783</v>
      </c>
      <c r="J1538" t="s">
        <v>1802</v>
      </c>
      <c r="K1538" t="s">
        <v>23</v>
      </c>
      <c r="L1538" t="s">
        <v>24</v>
      </c>
      <c r="M1538" s="2">
        <v>5.7586286157662973E-2</v>
      </c>
      <c r="N1538">
        <v>4</v>
      </c>
      <c r="O1538" t="s">
        <v>25</v>
      </c>
      <c r="P1538" t="s">
        <v>1803</v>
      </c>
      <c r="T1538">
        <v>5.7585999999999998E-2</v>
      </c>
    </row>
    <row r="1539" spans="1:20">
      <c r="A1539">
        <v>169</v>
      </c>
      <c r="B1539" t="s">
        <v>1845</v>
      </c>
      <c r="C1539" t="s">
        <v>15</v>
      </c>
      <c r="D1539" t="s">
        <v>1781</v>
      </c>
      <c r="E1539" t="s">
        <v>17</v>
      </c>
      <c r="F1539" t="s">
        <v>60</v>
      </c>
      <c r="G1539" t="s">
        <v>19</v>
      </c>
      <c r="H1539" t="s">
        <v>1782</v>
      </c>
      <c r="I1539" t="s">
        <v>1783</v>
      </c>
      <c r="J1539" t="s">
        <v>1802</v>
      </c>
      <c r="K1539" t="s">
        <v>23</v>
      </c>
      <c r="L1539" t="s">
        <v>24</v>
      </c>
      <c r="M1539" s="2">
        <v>0.10088711939627266</v>
      </c>
      <c r="N1539">
        <v>4</v>
      </c>
      <c r="O1539" t="s">
        <v>25</v>
      </c>
      <c r="P1539" t="s">
        <v>1803</v>
      </c>
      <c r="T1539">
        <v>0.100887</v>
      </c>
    </row>
    <row r="1540" spans="1:20">
      <c r="A1540">
        <v>171</v>
      </c>
      <c r="B1540" t="s">
        <v>1846</v>
      </c>
      <c r="C1540" t="s">
        <v>15</v>
      </c>
      <c r="D1540" t="s">
        <v>1781</v>
      </c>
      <c r="E1540" t="s">
        <v>17</v>
      </c>
      <c r="F1540" t="s">
        <v>60</v>
      </c>
      <c r="G1540" t="s">
        <v>19</v>
      </c>
      <c r="H1540" t="s">
        <v>1782</v>
      </c>
      <c r="I1540" t="s">
        <v>1783</v>
      </c>
      <c r="J1540" t="s">
        <v>1802</v>
      </c>
      <c r="K1540" t="s">
        <v>23</v>
      </c>
      <c r="L1540" t="s">
        <v>24</v>
      </c>
      <c r="M1540" s="2">
        <v>1.2734252833060693</v>
      </c>
      <c r="N1540">
        <v>4</v>
      </c>
      <c r="O1540" t="s">
        <v>25</v>
      </c>
      <c r="P1540" t="s">
        <v>1803</v>
      </c>
      <c r="T1540">
        <v>1.2734259999999999</v>
      </c>
    </row>
    <row r="1541" spans="1:20">
      <c r="A1541">
        <v>173</v>
      </c>
      <c r="B1541" t="s">
        <v>1847</v>
      </c>
      <c r="C1541" t="s">
        <v>15</v>
      </c>
      <c r="D1541" t="s">
        <v>1781</v>
      </c>
      <c r="E1541" t="s">
        <v>17</v>
      </c>
      <c r="F1541" t="s">
        <v>60</v>
      </c>
      <c r="G1541" t="s">
        <v>19</v>
      </c>
      <c r="H1541" t="s">
        <v>1782</v>
      </c>
      <c r="I1541" t="s">
        <v>1783</v>
      </c>
      <c r="J1541" t="s">
        <v>1802</v>
      </c>
      <c r="K1541" t="s">
        <v>23</v>
      </c>
      <c r="L1541" t="s">
        <v>24</v>
      </c>
      <c r="M1541" s="2">
        <v>6.3148463005886044E-2</v>
      </c>
      <c r="N1541">
        <v>4</v>
      </c>
      <c r="O1541" t="s">
        <v>25</v>
      </c>
      <c r="P1541" t="s">
        <v>1803</v>
      </c>
      <c r="T1541">
        <v>6.3148999999999997E-2</v>
      </c>
    </row>
    <row r="1542" spans="1:20">
      <c r="A1542">
        <v>177</v>
      </c>
      <c r="B1542" t="s">
        <v>1850</v>
      </c>
      <c r="C1542" t="s">
        <v>15</v>
      </c>
      <c r="D1542" t="s">
        <v>1781</v>
      </c>
      <c r="E1542" t="s">
        <v>17</v>
      </c>
      <c r="F1542" t="s">
        <v>60</v>
      </c>
      <c r="G1542" t="s">
        <v>19</v>
      </c>
      <c r="H1542" t="s">
        <v>1782</v>
      </c>
      <c r="I1542" t="s">
        <v>1783</v>
      </c>
      <c r="J1542" t="s">
        <v>1802</v>
      </c>
      <c r="K1542" t="s">
        <v>23</v>
      </c>
      <c r="L1542" t="s">
        <v>24</v>
      </c>
      <c r="M1542" s="2">
        <v>0.18463655945597326</v>
      </c>
      <c r="N1542">
        <v>4</v>
      </c>
      <c r="O1542" t="s">
        <v>25</v>
      </c>
      <c r="P1542" t="s">
        <v>1803</v>
      </c>
      <c r="T1542">
        <v>0.184637</v>
      </c>
    </row>
    <row r="1543" spans="1:20">
      <c r="A1543">
        <v>179</v>
      </c>
      <c r="B1543" t="s">
        <v>1851</v>
      </c>
      <c r="C1543" t="s">
        <v>15</v>
      </c>
      <c r="D1543" t="s">
        <v>1781</v>
      </c>
      <c r="E1543" t="s">
        <v>17</v>
      </c>
      <c r="F1543" t="s">
        <v>60</v>
      </c>
      <c r="G1543" t="s">
        <v>19</v>
      </c>
      <c r="H1543" t="s">
        <v>1782</v>
      </c>
      <c r="I1543" t="s">
        <v>1783</v>
      </c>
      <c r="J1543" t="s">
        <v>1802</v>
      </c>
      <c r="K1543" t="s">
        <v>23</v>
      </c>
      <c r="L1543" t="s">
        <v>24</v>
      </c>
      <c r="M1543" s="2">
        <v>8.9571865868846459</v>
      </c>
      <c r="N1543">
        <v>4</v>
      </c>
      <c r="O1543" t="s">
        <v>25</v>
      </c>
      <c r="P1543" t="s">
        <v>1803</v>
      </c>
      <c r="T1543">
        <v>8.9571950000000005</v>
      </c>
    </row>
    <row r="1544" spans="1:20">
      <c r="A1544">
        <v>180</v>
      </c>
      <c r="B1544" t="s">
        <v>1852</v>
      </c>
      <c r="C1544" t="s">
        <v>15</v>
      </c>
      <c r="D1544" t="s">
        <v>1781</v>
      </c>
      <c r="E1544" t="s">
        <v>17</v>
      </c>
      <c r="F1544" t="s">
        <v>60</v>
      </c>
      <c r="G1544" t="s">
        <v>19</v>
      </c>
      <c r="H1544" t="s">
        <v>1782</v>
      </c>
      <c r="I1544" t="s">
        <v>1783</v>
      </c>
      <c r="J1544" t="s">
        <v>1802</v>
      </c>
      <c r="K1544" t="s">
        <v>23</v>
      </c>
      <c r="L1544" t="s">
        <v>24</v>
      </c>
      <c r="M1544" s="2">
        <v>0.14129268272191278</v>
      </c>
      <c r="N1544">
        <v>4</v>
      </c>
      <c r="O1544" t="s">
        <v>25</v>
      </c>
      <c r="P1544" t="s">
        <v>1803</v>
      </c>
      <c r="T1544">
        <v>0.141293</v>
      </c>
    </row>
    <row r="1545" spans="1:20">
      <c r="A1545">
        <v>183</v>
      </c>
      <c r="B1545" t="s">
        <v>1853</v>
      </c>
      <c r="C1545" t="s">
        <v>15</v>
      </c>
      <c r="D1545" t="s">
        <v>1781</v>
      </c>
      <c r="E1545" t="s">
        <v>17</v>
      </c>
      <c r="F1545" t="s">
        <v>60</v>
      </c>
      <c r="G1545" t="s">
        <v>19</v>
      </c>
      <c r="H1545" t="s">
        <v>1782</v>
      </c>
      <c r="I1545" t="s">
        <v>1783</v>
      </c>
      <c r="J1545" t="s">
        <v>1802</v>
      </c>
      <c r="K1545" t="s">
        <v>23</v>
      </c>
      <c r="L1545" t="s">
        <v>24</v>
      </c>
      <c r="M1545" s="2">
        <v>0.36250531597337193</v>
      </c>
      <c r="N1545">
        <v>4</v>
      </c>
      <c r="O1545" t="s">
        <v>25</v>
      </c>
      <c r="P1545" t="s">
        <v>1803</v>
      </c>
      <c r="T1545">
        <v>0.36250599999999999</v>
      </c>
    </row>
    <row r="1546" spans="1:20">
      <c r="A1546">
        <v>185</v>
      </c>
      <c r="B1546" t="s">
        <v>1854</v>
      </c>
      <c r="C1546" t="s">
        <v>15</v>
      </c>
      <c r="D1546" t="s">
        <v>1781</v>
      </c>
      <c r="E1546" t="s">
        <v>17</v>
      </c>
      <c r="F1546" t="s">
        <v>60</v>
      </c>
      <c r="G1546" t="s">
        <v>19</v>
      </c>
      <c r="H1546" t="s">
        <v>1782</v>
      </c>
      <c r="I1546" t="s">
        <v>1783</v>
      </c>
      <c r="J1546" t="s">
        <v>1802</v>
      </c>
      <c r="K1546" t="s">
        <v>23</v>
      </c>
      <c r="L1546" t="s">
        <v>24</v>
      </c>
      <c r="M1546" s="2">
        <v>7.0990174599566078</v>
      </c>
      <c r="N1546">
        <v>4</v>
      </c>
      <c r="O1546" t="s">
        <v>25</v>
      </c>
      <c r="P1546" t="s">
        <v>1803</v>
      </c>
      <c r="T1546">
        <v>7.1370129999999996</v>
      </c>
    </row>
    <row r="1547" spans="1:20">
      <c r="A1547">
        <v>186</v>
      </c>
      <c r="B1547" t="s">
        <v>1855</v>
      </c>
      <c r="C1547" t="s">
        <v>15</v>
      </c>
      <c r="D1547" t="s">
        <v>1781</v>
      </c>
      <c r="E1547" t="s">
        <v>17</v>
      </c>
      <c r="F1547" t="s">
        <v>60</v>
      </c>
      <c r="G1547" t="s">
        <v>19</v>
      </c>
      <c r="H1547" t="s">
        <v>1782</v>
      </c>
      <c r="I1547" t="s">
        <v>1783</v>
      </c>
      <c r="J1547" t="s">
        <v>1802</v>
      </c>
      <c r="K1547" t="s">
        <v>23</v>
      </c>
      <c r="L1547" t="s">
        <v>24</v>
      </c>
      <c r="M1547" s="2">
        <v>3.6405968555868005</v>
      </c>
      <c r="N1547">
        <v>4</v>
      </c>
      <c r="O1547" t="s">
        <v>25</v>
      </c>
      <c r="P1547" t="s">
        <v>1803</v>
      </c>
      <c r="T1547">
        <v>3.6406000000000001</v>
      </c>
    </row>
    <row r="1548" spans="1:20">
      <c r="A1548">
        <v>188</v>
      </c>
      <c r="B1548" t="s">
        <v>1856</v>
      </c>
      <c r="C1548" t="s">
        <v>15</v>
      </c>
      <c r="D1548" t="s">
        <v>1781</v>
      </c>
      <c r="E1548" t="s">
        <v>17</v>
      </c>
      <c r="F1548" t="s">
        <v>60</v>
      </c>
      <c r="G1548" t="s">
        <v>19</v>
      </c>
      <c r="H1548" t="s">
        <v>1782</v>
      </c>
      <c r="I1548" t="s">
        <v>1783</v>
      </c>
      <c r="J1548" t="s">
        <v>1802</v>
      </c>
      <c r="K1548" t="s">
        <v>23</v>
      </c>
      <c r="L1548" t="s">
        <v>24</v>
      </c>
      <c r="M1548" s="2">
        <v>0.83984208744557509</v>
      </c>
      <c r="N1548">
        <v>4</v>
      </c>
      <c r="O1548" t="s">
        <v>25</v>
      </c>
      <c r="P1548" t="s">
        <v>1808</v>
      </c>
      <c r="T1548">
        <v>0.83984300000000001</v>
      </c>
    </row>
    <row r="1549" spans="1:20">
      <c r="A1549">
        <v>191</v>
      </c>
      <c r="B1549" t="s">
        <v>1857</v>
      </c>
      <c r="C1549" t="s">
        <v>15</v>
      </c>
      <c r="D1549" t="s">
        <v>1781</v>
      </c>
      <c r="E1549" t="s">
        <v>17</v>
      </c>
      <c r="F1549" t="s">
        <v>60</v>
      </c>
      <c r="G1549" t="s">
        <v>19</v>
      </c>
      <c r="H1549" t="s">
        <v>1782</v>
      </c>
      <c r="I1549" t="s">
        <v>1783</v>
      </c>
      <c r="J1549" t="s">
        <v>1802</v>
      </c>
      <c r="K1549" t="s">
        <v>23</v>
      </c>
      <c r="L1549" t="s">
        <v>24</v>
      </c>
      <c r="M1549" s="2">
        <v>8.1228274536307161</v>
      </c>
      <c r="N1549">
        <v>4</v>
      </c>
      <c r="O1549" t="s">
        <v>25</v>
      </c>
      <c r="P1549" t="s">
        <v>1808</v>
      </c>
      <c r="T1549">
        <v>8.1228350000000002</v>
      </c>
    </row>
    <row r="1550" spans="1:20">
      <c r="A1550">
        <v>204</v>
      </c>
      <c r="B1550" t="s">
        <v>1860</v>
      </c>
      <c r="C1550" t="s">
        <v>15</v>
      </c>
      <c r="D1550" t="s">
        <v>1781</v>
      </c>
      <c r="E1550" t="s">
        <v>17</v>
      </c>
      <c r="F1550" t="s">
        <v>60</v>
      </c>
      <c r="G1550" t="s">
        <v>19</v>
      </c>
      <c r="H1550" t="s">
        <v>1782</v>
      </c>
      <c r="I1550" t="s">
        <v>1783</v>
      </c>
      <c r="J1550" t="s">
        <v>1802</v>
      </c>
      <c r="K1550" t="s">
        <v>23</v>
      </c>
      <c r="L1550" t="s">
        <v>24</v>
      </c>
      <c r="M1550" s="2">
        <v>1.0664544471516189</v>
      </c>
      <c r="N1550">
        <v>4</v>
      </c>
      <c r="O1550" t="s">
        <v>25</v>
      </c>
      <c r="P1550" t="s">
        <v>1803</v>
      </c>
      <c r="T1550">
        <v>1.0664549999999999</v>
      </c>
    </row>
    <row r="1551" spans="1:20">
      <c r="A1551">
        <v>205</v>
      </c>
      <c r="B1551" t="s">
        <v>1861</v>
      </c>
      <c r="C1551" t="s">
        <v>15</v>
      </c>
      <c r="D1551" t="s">
        <v>1781</v>
      </c>
      <c r="E1551" t="s">
        <v>17</v>
      </c>
      <c r="F1551" t="s">
        <v>60</v>
      </c>
      <c r="G1551" t="s">
        <v>19</v>
      </c>
      <c r="H1551" t="s">
        <v>1782</v>
      </c>
      <c r="I1551" t="s">
        <v>1783</v>
      </c>
      <c r="J1551" t="s">
        <v>1802</v>
      </c>
      <c r="K1551" t="s">
        <v>23</v>
      </c>
      <c r="L1551" t="s">
        <v>24</v>
      </c>
      <c r="M1551" s="2">
        <v>4.4146500420078771</v>
      </c>
      <c r="N1551">
        <v>4</v>
      </c>
      <c r="O1551" t="s">
        <v>25</v>
      </c>
      <c r="P1551" t="s">
        <v>1803</v>
      </c>
      <c r="T1551">
        <v>4.4146539999999996</v>
      </c>
    </row>
    <row r="1552" spans="1:20">
      <c r="A1552">
        <v>238</v>
      </c>
      <c r="B1552" t="s">
        <v>1870</v>
      </c>
      <c r="C1552" t="s">
        <v>15</v>
      </c>
      <c r="D1552" t="s">
        <v>1781</v>
      </c>
      <c r="E1552" t="s">
        <v>17</v>
      </c>
      <c r="F1552" t="s">
        <v>60</v>
      </c>
      <c r="G1552" t="s">
        <v>19</v>
      </c>
      <c r="H1552" t="s">
        <v>1782</v>
      </c>
      <c r="I1552" t="s">
        <v>1783</v>
      </c>
      <c r="J1552" t="s">
        <v>1802</v>
      </c>
      <c r="K1552" t="s">
        <v>23</v>
      </c>
      <c r="L1552" t="s">
        <v>24</v>
      </c>
      <c r="M1552" s="2">
        <v>0.22164042764019509</v>
      </c>
      <c r="N1552">
        <v>4</v>
      </c>
      <c r="O1552" t="s">
        <v>25</v>
      </c>
      <c r="P1552" t="s">
        <v>1803</v>
      </c>
      <c r="T1552">
        <v>0.23236599999999999</v>
      </c>
    </row>
    <row r="1553" spans="1:20">
      <c r="A1553">
        <v>239</v>
      </c>
      <c r="B1553" t="s">
        <v>1871</v>
      </c>
      <c r="C1553" t="s">
        <v>15</v>
      </c>
      <c r="D1553" t="s">
        <v>1781</v>
      </c>
      <c r="E1553" t="s">
        <v>17</v>
      </c>
      <c r="F1553" t="s">
        <v>60</v>
      </c>
      <c r="G1553" t="s">
        <v>19</v>
      </c>
      <c r="H1553" t="s">
        <v>1782</v>
      </c>
      <c r="I1553" t="s">
        <v>1783</v>
      </c>
      <c r="J1553" t="s">
        <v>1802</v>
      </c>
      <c r="K1553" t="s">
        <v>23</v>
      </c>
      <c r="L1553" t="s">
        <v>24</v>
      </c>
      <c r="M1553" s="2">
        <v>8.8279783199814172</v>
      </c>
      <c r="N1553">
        <v>4</v>
      </c>
      <c r="O1553" t="s">
        <v>25</v>
      </c>
      <c r="P1553" t="s">
        <v>1803</v>
      </c>
      <c r="T1553">
        <v>8.8279859999999992</v>
      </c>
    </row>
    <row r="1554" spans="1:20">
      <c r="A1554">
        <v>274</v>
      </c>
      <c r="B1554" t="s">
        <v>1892</v>
      </c>
      <c r="C1554" t="s">
        <v>15</v>
      </c>
      <c r="D1554" t="s">
        <v>1781</v>
      </c>
      <c r="E1554" t="s">
        <v>17</v>
      </c>
      <c r="F1554" t="s">
        <v>60</v>
      </c>
      <c r="G1554" t="s">
        <v>19</v>
      </c>
      <c r="H1554" t="s">
        <v>1782</v>
      </c>
      <c r="I1554" t="s">
        <v>1783</v>
      </c>
      <c r="J1554" t="s">
        <v>1802</v>
      </c>
      <c r="K1554" t="s">
        <v>23</v>
      </c>
      <c r="L1554" t="s">
        <v>24</v>
      </c>
      <c r="M1554" s="2">
        <v>1.0676933175350767</v>
      </c>
      <c r="N1554">
        <v>4</v>
      </c>
      <c r="O1554" t="s">
        <v>25</v>
      </c>
      <c r="P1554" t="s">
        <v>1893</v>
      </c>
      <c r="T1554">
        <v>1.011617</v>
      </c>
    </row>
    <row r="1555" spans="1:20">
      <c r="A1555">
        <v>300</v>
      </c>
      <c r="B1555" t="s">
        <v>1894</v>
      </c>
      <c r="C1555" t="s">
        <v>15</v>
      </c>
      <c r="D1555" t="s">
        <v>1781</v>
      </c>
      <c r="E1555" t="s">
        <v>17</v>
      </c>
      <c r="F1555" t="s">
        <v>60</v>
      </c>
      <c r="G1555" t="s">
        <v>19</v>
      </c>
      <c r="H1555" t="s">
        <v>1782</v>
      </c>
      <c r="I1555" t="s">
        <v>1783</v>
      </c>
      <c r="J1555" t="s">
        <v>1802</v>
      </c>
      <c r="K1555" t="s">
        <v>23</v>
      </c>
      <c r="L1555" t="s">
        <v>24</v>
      </c>
      <c r="M1555" s="2">
        <v>0.30341952229629887</v>
      </c>
      <c r="N1555">
        <v>4</v>
      </c>
      <c r="O1555" t="s">
        <v>25</v>
      </c>
      <c r="P1555" t="s">
        <v>1895</v>
      </c>
      <c r="T1555">
        <v>0.42743300000000001</v>
      </c>
    </row>
    <row r="1556" spans="1:20">
      <c r="A1556">
        <v>301</v>
      </c>
      <c r="B1556" t="s">
        <v>1896</v>
      </c>
      <c r="C1556" t="s">
        <v>15</v>
      </c>
      <c r="D1556" t="s">
        <v>1781</v>
      </c>
      <c r="E1556" t="s">
        <v>17</v>
      </c>
      <c r="F1556" t="s">
        <v>60</v>
      </c>
      <c r="G1556" t="s">
        <v>19</v>
      </c>
      <c r="H1556" t="s">
        <v>1782</v>
      </c>
      <c r="I1556" t="s">
        <v>1783</v>
      </c>
      <c r="J1556" t="s">
        <v>1802</v>
      </c>
      <c r="K1556" t="s">
        <v>23</v>
      </c>
      <c r="L1556" t="s">
        <v>24</v>
      </c>
      <c r="M1556" s="2">
        <v>1.0273170752138696</v>
      </c>
      <c r="N1556">
        <v>4</v>
      </c>
      <c r="O1556" t="s">
        <v>25</v>
      </c>
      <c r="P1556" t="s">
        <v>1897</v>
      </c>
      <c r="T1556">
        <v>1.087742</v>
      </c>
    </row>
    <row r="1557" spans="1:20">
      <c r="A1557">
        <v>302</v>
      </c>
      <c r="B1557" t="s">
        <v>1898</v>
      </c>
      <c r="C1557" t="s">
        <v>15</v>
      </c>
      <c r="D1557" t="s">
        <v>1781</v>
      </c>
      <c r="E1557" t="s">
        <v>17</v>
      </c>
      <c r="F1557" t="s">
        <v>60</v>
      </c>
      <c r="G1557" t="s">
        <v>19</v>
      </c>
      <c r="H1557" t="s">
        <v>1782</v>
      </c>
      <c r="I1557" t="s">
        <v>1783</v>
      </c>
      <c r="J1557" t="s">
        <v>1802</v>
      </c>
      <c r="K1557" t="s">
        <v>23</v>
      </c>
      <c r="L1557" t="s">
        <v>24</v>
      </c>
      <c r="M1557" s="2">
        <v>1.0122092180110009</v>
      </c>
      <c r="N1557">
        <v>4</v>
      </c>
      <c r="O1557" t="s">
        <v>25</v>
      </c>
      <c r="P1557" t="s">
        <v>1899</v>
      </c>
      <c r="T1557">
        <v>1.0299830000000001</v>
      </c>
    </row>
    <row r="1558" spans="1:20">
      <c r="A1558">
        <v>303</v>
      </c>
      <c r="B1558" t="s">
        <v>1900</v>
      </c>
      <c r="C1558" t="s">
        <v>15</v>
      </c>
      <c r="D1558" t="s">
        <v>1781</v>
      </c>
      <c r="E1558" t="s">
        <v>17</v>
      </c>
      <c r="F1558" t="s">
        <v>60</v>
      </c>
      <c r="G1558" t="s">
        <v>19</v>
      </c>
      <c r="H1558" t="s">
        <v>1782</v>
      </c>
      <c r="I1558" t="s">
        <v>1783</v>
      </c>
      <c r="J1558" t="s">
        <v>1802</v>
      </c>
      <c r="K1558" t="s">
        <v>23</v>
      </c>
      <c r="L1558" t="s">
        <v>24</v>
      </c>
      <c r="M1558" s="2">
        <v>1.5108984427432626</v>
      </c>
      <c r="N1558">
        <v>4</v>
      </c>
      <c r="O1558" t="s">
        <v>25</v>
      </c>
      <c r="P1558" t="s">
        <v>1901</v>
      </c>
      <c r="T1558">
        <v>1.0739179999999999</v>
      </c>
    </row>
    <row r="1559" spans="1:20">
      <c r="A1559">
        <v>304</v>
      </c>
      <c r="B1559" t="s">
        <v>1902</v>
      </c>
      <c r="C1559" t="s">
        <v>15</v>
      </c>
      <c r="D1559" t="s">
        <v>1781</v>
      </c>
      <c r="E1559" t="s">
        <v>17</v>
      </c>
      <c r="F1559" t="s">
        <v>60</v>
      </c>
      <c r="G1559" t="s">
        <v>19</v>
      </c>
      <c r="H1559" t="s">
        <v>1782</v>
      </c>
      <c r="I1559" t="s">
        <v>1783</v>
      </c>
      <c r="J1559" t="s">
        <v>1802</v>
      </c>
      <c r="K1559" t="s">
        <v>23</v>
      </c>
      <c r="L1559" t="s">
        <v>24</v>
      </c>
      <c r="M1559" s="2">
        <v>0.96051804188926715</v>
      </c>
      <c r="N1559">
        <v>4</v>
      </c>
      <c r="O1559" t="s">
        <v>25</v>
      </c>
      <c r="P1559" t="s">
        <v>1903</v>
      </c>
      <c r="T1559">
        <v>1.473028</v>
      </c>
    </row>
    <row r="1560" spans="1:20">
      <c r="A1560">
        <v>310</v>
      </c>
      <c r="B1560" t="s">
        <v>1904</v>
      </c>
      <c r="C1560" t="s">
        <v>15</v>
      </c>
      <c r="D1560" t="s">
        <v>1781</v>
      </c>
      <c r="E1560" t="s">
        <v>17</v>
      </c>
      <c r="F1560" t="s">
        <v>60</v>
      </c>
      <c r="G1560" t="s">
        <v>19</v>
      </c>
      <c r="H1560" t="s">
        <v>1782</v>
      </c>
      <c r="I1560" t="s">
        <v>1783</v>
      </c>
      <c r="J1560" t="s">
        <v>1802</v>
      </c>
      <c r="K1560" t="s">
        <v>23</v>
      </c>
      <c r="L1560" t="s">
        <v>24</v>
      </c>
      <c r="M1560" s="2">
        <v>0.16499344751239231</v>
      </c>
      <c r="N1560">
        <v>4</v>
      </c>
      <c r="O1560" t="s">
        <v>25</v>
      </c>
      <c r="P1560" t="s">
        <v>1905</v>
      </c>
      <c r="T1560">
        <v>0.164994</v>
      </c>
    </row>
    <row r="1561" spans="1:20">
      <c r="A1561">
        <v>325</v>
      </c>
      <c r="B1561" t="s">
        <v>1906</v>
      </c>
      <c r="C1561" t="s">
        <v>15</v>
      </c>
      <c r="D1561" t="s">
        <v>1781</v>
      </c>
      <c r="E1561" t="s">
        <v>17</v>
      </c>
      <c r="F1561" t="s">
        <v>60</v>
      </c>
      <c r="G1561" t="s">
        <v>19</v>
      </c>
      <c r="H1561" t="s">
        <v>1782</v>
      </c>
      <c r="I1561" t="s">
        <v>1783</v>
      </c>
      <c r="J1561" t="s">
        <v>1802</v>
      </c>
      <c r="K1561" t="s">
        <v>23</v>
      </c>
      <c r="L1561" t="s">
        <v>24</v>
      </c>
      <c r="M1561" s="2">
        <v>0.49580074131548901</v>
      </c>
      <c r="N1561">
        <v>4</v>
      </c>
      <c r="O1561" t="s">
        <v>25</v>
      </c>
      <c r="P1561" t="s">
        <v>1907</v>
      </c>
      <c r="T1561">
        <v>0.49580099999999999</v>
      </c>
    </row>
    <row r="1562" spans="1:20">
      <c r="A1562">
        <v>326</v>
      </c>
      <c r="B1562" t="s">
        <v>1908</v>
      </c>
      <c r="C1562" t="s">
        <v>15</v>
      </c>
      <c r="D1562" t="s">
        <v>1781</v>
      </c>
      <c r="E1562" t="s">
        <v>17</v>
      </c>
      <c r="F1562" t="s">
        <v>60</v>
      </c>
      <c r="G1562" t="s">
        <v>19</v>
      </c>
      <c r="H1562" t="s">
        <v>1782</v>
      </c>
      <c r="I1562" t="s">
        <v>1783</v>
      </c>
      <c r="J1562" t="s">
        <v>1802</v>
      </c>
      <c r="K1562" t="s">
        <v>23</v>
      </c>
      <c r="L1562" t="s">
        <v>24</v>
      </c>
      <c r="M1562" s="2">
        <v>0.39988114612316711</v>
      </c>
      <c r="N1562">
        <v>4</v>
      </c>
      <c r="O1562" t="s">
        <v>25</v>
      </c>
      <c r="P1562" t="s">
        <v>1909</v>
      </c>
      <c r="T1562">
        <v>0.39988099999999999</v>
      </c>
    </row>
    <row r="1563" spans="1:20">
      <c r="A1563">
        <v>327</v>
      </c>
      <c r="B1563" t="s">
        <v>1910</v>
      </c>
      <c r="C1563" t="s">
        <v>15</v>
      </c>
      <c r="D1563" t="s">
        <v>1781</v>
      </c>
      <c r="E1563" t="s">
        <v>17</v>
      </c>
      <c r="F1563" t="s">
        <v>60</v>
      </c>
      <c r="G1563" t="s">
        <v>19</v>
      </c>
      <c r="H1563" t="s">
        <v>1782</v>
      </c>
      <c r="I1563" t="s">
        <v>1783</v>
      </c>
      <c r="J1563" t="s">
        <v>1802</v>
      </c>
      <c r="K1563" t="s">
        <v>23</v>
      </c>
      <c r="L1563" t="s">
        <v>24</v>
      </c>
      <c r="M1563" s="2">
        <v>0.51717230173517248</v>
      </c>
      <c r="N1563">
        <v>4</v>
      </c>
      <c r="O1563" t="s">
        <v>25</v>
      </c>
      <c r="P1563" t="s">
        <v>1911</v>
      </c>
      <c r="T1563">
        <v>0.51717299999999999</v>
      </c>
    </row>
    <row r="1564" spans="1:20">
      <c r="A1564">
        <v>328</v>
      </c>
      <c r="B1564" t="s">
        <v>1912</v>
      </c>
      <c r="C1564" t="s">
        <v>15</v>
      </c>
      <c r="D1564" t="s">
        <v>1781</v>
      </c>
      <c r="E1564" t="s">
        <v>17</v>
      </c>
      <c r="F1564" t="s">
        <v>60</v>
      </c>
      <c r="G1564" t="s">
        <v>19</v>
      </c>
      <c r="H1564" t="s">
        <v>1782</v>
      </c>
      <c r="I1564" t="s">
        <v>1783</v>
      </c>
      <c r="J1564" t="s">
        <v>1802</v>
      </c>
      <c r="K1564" t="s">
        <v>23</v>
      </c>
      <c r="L1564" t="s">
        <v>24</v>
      </c>
      <c r="M1564" s="2">
        <v>0.44002658357343716</v>
      </c>
      <c r="N1564">
        <v>4</v>
      </c>
      <c r="O1564" t="s">
        <v>25</v>
      </c>
      <c r="P1564" t="s">
        <v>1803</v>
      </c>
      <c r="T1564">
        <v>0.44083499999999998</v>
      </c>
    </row>
    <row r="1565" spans="1:20">
      <c r="A1565">
        <v>339</v>
      </c>
      <c r="B1565" t="s">
        <v>1913</v>
      </c>
      <c r="C1565" t="s">
        <v>15</v>
      </c>
      <c r="D1565" t="s">
        <v>1781</v>
      </c>
      <c r="E1565" t="s">
        <v>17</v>
      </c>
      <c r="F1565" t="s">
        <v>60</v>
      </c>
      <c r="G1565" t="s">
        <v>19</v>
      </c>
      <c r="H1565" t="s">
        <v>1782</v>
      </c>
      <c r="I1565" t="s">
        <v>1783</v>
      </c>
      <c r="J1565" t="s">
        <v>1802</v>
      </c>
      <c r="K1565" t="s">
        <v>23</v>
      </c>
      <c r="L1565" t="s">
        <v>24</v>
      </c>
      <c r="M1565" s="2">
        <v>9.240001754446657E-2</v>
      </c>
      <c r="N1565">
        <v>4</v>
      </c>
      <c r="O1565" t="s">
        <v>25</v>
      </c>
      <c r="P1565" t="s">
        <v>1803</v>
      </c>
      <c r="T1565" t="s">
        <v>26</v>
      </c>
    </row>
    <row r="1566" spans="1:20">
      <c r="A1566">
        <v>341</v>
      </c>
      <c r="B1566" t="s">
        <v>1913</v>
      </c>
      <c r="C1566" t="s">
        <v>15</v>
      </c>
      <c r="D1566" t="s">
        <v>1781</v>
      </c>
      <c r="E1566" t="s">
        <v>17</v>
      </c>
      <c r="F1566" t="s">
        <v>60</v>
      </c>
      <c r="G1566" t="s">
        <v>19</v>
      </c>
      <c r="H1566" t="s">
        <v>1782</v>
      </c>
      <c r="I1566" t="s">
        <v>1783</v>
      </c>
      <c r="J1566" t="s">
        <v>1802</v>
      </c>
      <c r="K1566" t="s">
        <v>23</v>
      </c>
      <c r="L1566" t="s">
        <v>24</v>
      </c>
      <c r="M1566" s="2">
        <v>1.0026960386571317</v>
      </c>
      <c r="N1566">
        <v>4</v>
      </c>
      <c r="O1566" t="s">
        <v>25</v>
      </c>
      <c r="P1566" t="s">
        <v>1914</v>
      </c>
      <c r="T1566" t="s">
        <v>26</v>
      </c>
    </row>
    <row r="1567" spans="1:20">
      <c r="A1567">
        <v>342</v>
      </c>
      <c r="B1567" t="s">
        <v>1913</v>
      </c>
      <c r="C1567" t="s">
        <v>15</v>
      </c>
      <c r="D1567" t="s">
        <v>1781</v>
      </c>
      <c r="E1567" t="s">
        <v>17</v>
      </c>
      <c r="F1567" t="s">
        <v>60</v>
      </c>
      <c r="G1567" t="s">
        <v>19</v>
      </c>
      <c r="H1567" t="s">
        <v>1782</v>
      </c>
      <c r="I1567" t="s">
        <v>1783</v>
      </c>
      <c r="J1567" t="s">
        <v>1802</v>
      </c>
      <c r="K1567" t="s">
        <v>23</v>
      </c>
      <c r="L1567" t="s">
        <v>24</v>
      </c>
      <c r="M1567" s="2">
        <v>0.2475472598508473</v>
      </c>
      <c r="N1567">
        <v>4</v>
      </c>
      <c r="O1567" t="s">
        <v>25</v>
      </c>
      <c r="P1567" t="s">
        <v>1915</v>
      </c>
      <c r="T1567" t="s">
        <v>26</v>
      </c>
    </row>
    <row r="1568" spans="1:20">
      <c r="A1568">
        <v>343</v>
      </c>
      <c r="B1568" t="s">
        <v>1913</v>
      </c>
      <c r="C1568" t="s">
        <v>15</v>
      </c>
      <c r="D1568" t="s">
        <v>1781</v>
      </c>
      <c r="E1568" t="s">
        <v>17</v>
      </c>
      <c r="F1568" t="s">
        <v>60</v>
      </c>
      <c r="G1568" t="s">
        <v>19</v>
      </c>
      <c r="H1568" t="s">
        <v>1782</v>
      </c>
      <c r="I1568" t="s">
        <v>1783</v>
      </c>
      <c r="J1568" t="s">
        <v>1802</v>
      </c>
      <c r="K1568" t="s">
        <v>23</v>
      </c>
      <c r="L1568" t="s">
        <v>24</v>
      </c>
      <c r="M1568" s="2">
        <v>1.1329392032341123</v>
      </c>
      <c r="N1568">
        <v>4</v>
      </c>
      <c r="O1568" t="s">
        <v>25</v>
      </c>
      <c r="P1568" t="s">
        <v>1916</v>
      </c>
      <c r="T1568" t="s">
        <v>26</v>
      </c>
    </row>
    <row r="1569" spans="1:20">
      <c r="A1569">
        <v>344</v>
      </c>
      <c r="B1569" t="s">
        <v>1913</v>
      </c>
      <c r="C1569" t="s">
        <v>15</v>
      </c>
      <c r="D1569" t="s">
        <v>1781</v>
      </c>
      <c r="E1569" t="s">
        <v>17</v>
      </c>
      <c r="F1569" t="s">
        <v>60</v>
      </c>
      <c r="G1569" t="s">
        <v>19</v>
      </c>
      <c r="H1569" t="s">
        <v>1782</v>
      </c>
      <c r="I1569" t="s">
        <v>1783</v>
      </c>
      <c r="J1569" t="s">
        <v>1802</v>
      </c>
      <c r="K1569" t="s">
        <v>23</v>
      </c>
      <c r="L1569" t="s">
        <v>24</v>
      </c>
      <c r="M1569" s="2">
        <v>0.84906819163499603</v>
      </c>
      <c r="N1569">
        <v>4</v>
      </c>
      <c r="O1569" t="s">
        <v>25</v>
      </c>
      <c r="P1569" t="s">
        <v>1917</v>
      </c>
      <c r="T1569" t="s">
        <v>26</v>
      </c>
    </row>
    <row r="1570" spans="1:20">
      <c r="A1570">
        <v>345</v>
      </c>
      <c r="B1570" t="s">
        <v>1913</v>
      </c>
      <c r="C1570" t="s">
        <v>15</v>
      </c>
      <c r="D1570" t="s">
        <v>1781</v>
      </c>
      <c r="E1570" t="s">
        <v>17</v>
      </c>
      <c r="F1570" t="s">
        <v>60</v>
      </c>
      <c r="G1570" t="s">
        <v>19</v>
      </c>
      <c r="H1570" t="s">
        <v>1782</v>
      </c>
      <c r="I1570" t="s">
        <v>1783</v>
      </c>
      <c r="J1570" t="s">
        <v>1802</v>
      </c>
      <c r="K1570" t="s">
        <v>23</v>
      </c>
      <c r="L1570" t="s">
        <v>24</v>
      </c>
      <c r="M1570" s="2">
        <v>2.0399364265133957</v>
      </c>
      <c r="N1570">
        <v>4</v>
      </c>
      <c r="O1570" t="s">
        <v>25</v>
      </c>
      <c r="P1570" t="s">
        <v>1803</v>
      </c>
      <c r="T1570" t="s">
        <v>26</v>
      </c>
    </row>
    <row r="1571" spans="1:20">
      <c r="A1571">
        <v>140</v>
      </c>
      <c r="B1571" t="s">
        <v>1828</v>
      </c>
      <c r="C1571" t="s">
        <v>15</v>
      </c>
      <c r="D1571" t="s">
        <v>1781</v>
      </c>
      <c r="E1571" t="s">
        <v>17</v>
      </c>
      <c r="F1571" t="s">
        <v>60</v>
      </c>
      <c r="G1571" t="s">
        <v>19</v>
      </c>
      <c r="H1571" t="s">
        <v>1782</v>
      </c>
      <c r="I1571" t="s">
        <v>1783</v>
      </c>
      <c r="J1571" t="s">
        <v>1802</v>
      </c>
      <c r="K1571" t="s">
        <v>23</v>
      </c>
      <c r="L1571" t="s">
        <v>24</v>
      </c>
      <c r="M1571" s="2">
        <v>0.46570584453131564</v>
      </c>
      <c r="N1571">
        <v>4</v>
      </c>
      <c r="O1571" t="s">
        <v>25</v>
      </c>
      <c r="P1571" t="s">
        <v>1803</v>
      </c>
      <c r="T1571">
        <v>0.75968999999999998</v>
      </c>
    </row>
    <row r="1572" spans="1:20">
      <c r="A1572">
        <v>271</v>
      </c>
      <c r="B1572" t="s">
        <v>1888</v>
      </c>
      <c r="C1572" t="s">
        <v>15</v>
      </c>
      <c r="D1572" t="s">
        <v>1781</v>
      </c>
      <c r="E1572" t="s">
        <v>17</v>
      </c>
      <c r="F1572" t="s">
        <v>60</v>
      </c>
      <c r="G1572" t="s">
        <v>19</v>
      </c>
      <c r="H1572" t="s">
        <v>1782</v>
      </c>
      <c r="I1572" t="s">
        <v>1783</v>
      </c>
      <c r="J1572" t="s">
        <v>1802</v>
      </c>
      <c r="K1572" t="s">
        <v>23</v>
      </c>
      <c r="L1572" t="s">
        <v>24</v>
      </c>
      <c r="M1572" s="2">
        <v>0.29945312761004828</v>
      </c>
      <c r="N1572">
        <v>4</v>
      </c>
      <c r="O1572" t="s">
        <v>25</v>
      </c>
      <c r="P1572" t="s">
        <v>1889</v>
      </c>
      <c r="T1572">
        <v>0.29945300000000002</v>
      </c>
    </row>
    <row r="1573" spans="1:20">
      <c r="A1573">
        <v>272</v>
      </c>
      <c r="B1573" t="s">
        <v>1890</v>
      </c>
      <c r="C1573" t="s">
        <v>15</v>
      </c>
      <c r="D1573" t="s">
        <v>1781</v>
      </c>
      <c r="E1573" t="s">
        <v>17</v>
      </c>
      <c r="F1573" t="s">
        <v>60</v>
      </c>
      <c r="G1573" t="s">
        <v>19</v>
      </c>
      <c r="H1573" t="s">
        <v>1782</v>
      </c>
      <c r="I1573" t="s">
        <v>1783</v>
      </c>
      <c r="J1573" t="s">
        <v>1802</v>
      </c>
      <c r="K1573" t="s">
        <v>23</v>
      </c>
      <c r="L1573" t="s">
        <v>24</v>
      </c>
      <c r="M1573" s="2">
        <v>1.4135849389403141</v>
      </c>
      <c r="N1573">
        <v>4</v>
      </c>
      <c r="O1573" t="s">
        <v>25</v>
      </c>
      <c r="P1573" t="s">
        <v>1891</v>
      </c>
      <c r="T1573">
        <v>1.413586</v>
      </c>
    </row>
    <row r="1574" spans="1:20">
      <c r="A1574">
        <v>82</v>
      </c>
      <c r="B1574" t="s">
        <v>1984</v>
      </c>
      <c r="C1574" t="s">
        <v>15</v>
      </c>
      <c r="D1574" t="s">
        <v>1781</v>
      </c>
      <c r="E1574" t="s">
        <v>17</v>
      </c>
      <c r="F1574" t="s">
        <v>60</v>
      </c>
      <c r="G1574" t="s">
        <v>19</v>
      </c>
      <c r="H1574" t="s">
        <v>1782</v>
      </c>
      <c r="I1574" t="s">
        <v>1783</v>
      </c>
      <c r="J1574" t="s">
        <v>1802</v>
      </c>
      <c r="K1574" t="s">
        <v>23</v>
      </c>
      <c r="L1574" t="s">
        <v>24</v>
      </c>
      <c r="M1574" s="2">
        <v>1.0209587969438032</v>
      </c>
      <c r="N1574">
        <v>4</v>
      </c>
      <c r="O1574" t="s">
        <v>25</v>
      </c>
      <c r="P1574" t="s">
        <v>64</v>
      </c>
      <c r="T1574">
        <v>1.0224329999999999</v>
      </c>
    </row>
    <row r="1575" spans="1:20">
      <c r="A1575">
        <v>83</v>
      </c>
      <c r="B1575" t="s">
        <v>1985</v>
      </c>
      <c r="C1575" t="s">
        <v>15</v>
      </c>
      <c r="D1575" t="s">
        <v>1781</v>
      </c>
      <c r="E1575" t="s">
        <v>17</v>
      </c>
      <c r="F1575" t="s">
        <v>60</v>
      </c>
      <c r="G1575" t="s">
        <v>19</v>
      </c>
      <c r="H1575" t="s">
        <v>1782</v>
      </c>
      <c r="I1575" t="s">
        <v>1783</v>
      </c>
      <c r="J1575" t="s">
        <v>1802</v>
      </c>
      <c r="K1575" t="s">
        <v>23</v>
      </c>
      <c r="L1575" t="s">
        <v>24</v>
      </c>
      <c r="M1575" s="2">
        <v>0.32350520452894344</v>
      </c>
      <c r="N1575">
        <v>4</v>
      </c>
      <c r="O1575" t="s">
        <v>25</v>
      </c>
      <c r="P1575" t="s">
        <v>64</v>
      </c>
      <c r="T1575">
        <v>0.32388299999999998</v>
      </c>
    </row>
    <row r="1576" spans="1:20">
      <c r="A1576">
        <v>109</v>
      </c>
      <c r="B1576" t="s">
        <v>1993</v>
      </c>
      <c r="C1576" t="s">
        <v>15</v>
      </c>
      <c r="D1576" t="s">
        <v>1781</v>
      </c>
      <c r="E1576" t="s">
        <v>17</v>
      </c>
      <c r="F1576" t="s">
        <v>60</v>
      </c>
      <c r="G1576" t="s">
        <v>19</v>
      </c>
      <c r="H1576" t="s">
        <v>1782</v>
      </c>
      <c r="I1576" t="s">
        <v>1783</v>
      </c>
      <c r="J1576" t="s">
        <v>1802</v>
      </c>
      <c r="K1576" t="s">
        <v>23</v>
      </c>
      <c r="L1576" t="s">
        <v>24</v>
      </c>
      <c r="M1576" s="2">
        <v>4.0646098320673305</v>
      </c>
      <c r="N1576">
        <v>4</v>
      </c>
      <c r="O1576" t="s">
        <v>25</v>
      </c>
      <c r="P1576" t="s">
        <v>64</v>
      </c>
      <c r="T1576">
        <v>4.0646129999999996</v>
      </c>
    </row>
    <row r="1577" spans="1:20">
      <c r="A1577">
        <v>195</v>
      </c>
      <c r="B1577" t="s">
        <v>2023</v>
      </c>
      <c r="C1577" t="s">
        <v>15</v>
      </c>
      <c r="D1577" t="s">
        <v>1781</v>
      </c>
      <c r="E1577" t="s">
        <v>17</v>
      </c>
      <c r="F1577" t="s">
        <v>60</v>
      </c>
      <c r="G1577" t="s">
        <v>19</v>
      </c>
      <c r="H1577" t="s">
        <v>1782</v>
      </c>
      <c r="I1577" t="s">
        <v>1783</v>
      </c>
      <c r="J1577" t="s">
        <v>1802</v>
      </c>
      <c r="K1577" t="s">
        <v>23</v>
      </c>
      <c r="L1577" t="s">
        <v>24</v>
      </c>
      <c r="M1577" s="2">
        <v>0.48024977636982746</v>
      </c>
      <c r="N1577">
        <v>4</v>
      </c>
      <c r="O1577" t="s">
        <v>25</v>
      </c>
      <c r="P1577" t="s">
        <v>1808</v>
      </c>
      <c r="T1577">
        <v>0.46426499999999998</v>
      </c>
    </row>
    <row r="1578" spans="1:20">
      <c r="A1578">
        <v>279</v>
      </c>
      <c r="B1578" t="s">
        <v>2050</v>
      </c>
      <c r="C1578" t="s">
        <v>15</v>
      </c>
      <c r="D1578" t="s">
        <v>1781</v>
      </c>
      <c r="E1578" t="s">
        <v>17</v>
      </c>
      <c r="F1578" t="s">
        <v>60</v>
      </c>
      <c r="G1578" t="s">
        <v>19</v>
      </c>
      <c r="H1578" t="s">
        <v>1782</v>
      </c>
      <c r="I1578" t="s">
        <v>1783</v>
      </c>
      <c r="J1578" t="s">
        <v>1802</v>
      </c>
      <c r="K1578" t="s">
        <v>23</v>
      </c>
      <c r="L1578" t="s">
        <v>24</v>
      </c>
      <c r="M1578" s="2">
        <v>1.0325043428732399</v>
      </c>
      <c r="N1578">
        <v>4</v>
      </c>
      <c r="O1578" t="s">
        <v>25</v>
      </c>
      <c r="P1578" t="s">
        <v>2051</v>
      </c>
      <c r="T1578">
        <v>1.032505</v>
      </c>
    </row>
    <row r="1579" spans="1:20">
      <c r="A1579">
        <v>280</v>
      </c>
      <c r="B1579" t="s">
        <v>2052</v>
      </c>
      <c r="C1579" t="s">
        <v>15</v>
      </c>
      <c r="D1579" t="s">
        <v>1781</v>
      </c>
      <c r="E1579" t="s">
        <v>17</v>
      </c>
      <c r="F1579" t="s">
        <v>60</v>
      </c>
      <c r="G1579" t="s">
        <v>19</v>
      </c>
      <c r="H1579" t="s">
        <v>1782</v>
      </c>
      <c r="I1579" t="s">
        <v>1783</v>
      </c>
      <c r="J1579" t="s">
        <v>1802</v>
      </c>
      <c r="K1579" t="s">
        <v>23</v>
      </c>
      <c r="L1579" t="s">
        <v>24</v>
      </c>
      <c r="M1579" s="2">
        <v>0.72094197624825174</v>
      </c>
      <c r="N1579">
        <v>4</v>
      </c>
      <c r="O1579" t="s">
        <v>25</v>
      </c>
      <c r="P1579" t="s">
        <v>2053</v>
      </c>
      <c r="T1579">
        <v>0.720943</v>
      </c>
    </row>
    <row r="1580" spans="1:20">
      <c r="A1580">
        <v>281</v>
      </c>
      <c r="B1580" t="s">
        <v>2054</v>
      </c>
      <c r="C1580" t="s">
        <v>15</v>
      </c>
      <c r="D1580" t="s">
        <v>1781</v>
      </c>
      <c r="E1580" t="s">
        <v>17</v>
      </c>
      <c r="F1580" t="s">
        <v>60</v>
      </c>
      <c r="G1580" t="s">
        <v>19</v>
      </c>
      <c r="H1580" t="s">
        <v>1782</v>
      </c>
      <c r="I1580" t="s">
        <v>1783</v>
      </c>
      <c r="J1580" t="s">
        <v>1802</v>
      </c>
      <c r="K1580" t="s">
        <v>23</v>
      </c>
      <c r="L1580" t="s">
        <v>24</v>
      </c>
      <c r="M1580" s="2">
        <v>0.58783993491249997</v>
      </c>
      <c r="N1580">
        <v>4</v>
      </c>
      <c r="O1580" t="s">
        <v>25</v>
      </c>
      <c r="P1580" t="s">
        <v>2055</v>
      </c>
      <c r="T1580">
        <v>0.54136399999999996</v>
      </c>
    </row>
    <row r="1581" spans="1:20">
      <c r="A1581">
        <v>282</v>
      </c>
      <c r="B1581" t="s">
        <v>2056</v>
      </c>
      <c r="C1581" t="s">
        <v>15</v>
      </c>
      <c r="D1581" t="s">
        <v>1781</v>
      </c>
      <c r="E1581" t="s">
        <v>17</v>
      </c>
      <c r="F1581" t="s">
        <v>60</v>
      </c>
      <c r="G1581" t="s">
        <v>19</v>
      </c>
      <c r="H1581" t="s">
        <v>1782</v>
      </c>
      <c r="I1581" t="s">
        <v>1783</v>
      </c>
      <c r="J1581" t="s">
        <v>1802</v>
      </c>
      <c r="K1581" t="s">
        <v>23</v>
      </c>
      <c r="L1581" t="s">
        <v>24</v>
      </c>
      <c r="M1581" s="2">
        <v>0.30487451728006404</v>
      </c>
      <c r="N1581">
        <v>4</v>
      </c>
      <c r="O1581" t="s">
        <v>25</v>
      </c>
      <c r="P1581" t="s">
        <v>2057</v>
      </c>
      <c r="T1581">
        <v>0.32516899999999999</v>
      </c>
    </row>
    <row r="1582" spans="1:20">
      <c r="A1582">
        <v>283</v>
      </c>
      <c r="B1582" t="s">
        <v>2058</v>
      </c>
      <c r="C1582" t="s">
        <v>15</v>
      </c>
      <c r="D1582" t="s">
        <v>1781</v>
      </c>
      <c r="E1582" t="s">
        <v>17</v>
      </c>
      <c r="F1582" t="s">
        <v>60</v>
      </c>
      <c r="G1582" t="s">
        <v>19</v>
      </c>
      <c r="H1582" t="s">
        <v>1782</v>
      </c>
      <c r="I1582" t="s">
        <v>1783</v>
      </c>
      <c r="J1582" t="s">
        <v>1802</v>
      </c>
      <c r="K1582" t="s">
        <v>23</v>
      </c>
      <c r="L1582" t="s">
        <v>24</v>
      </c>
      <c r="M1582" s="2">
        <v>0.94969233380942253</v>
      </c>
      <c r="N1582">
        <v>4</v>
      </c>
      <c r="O1582" t="s">
        <v>25</v>
      </c>
      <c r="P1582" t="s">
        <v>2059</v>
      </c>
      <c r="T1582">
        <v>0.94779999999999998</v>
      </c>
    </row>
    <row r="1583" spans="1:20">
      <c r="A1583">
        <v>284</v>
      </c>
      <c r="B1583" t="s">
        <v>2060</v>
      </c>
      <c r="C1583" t="s">
        <v>15</v>
      </c>
      <c r="D1583" t="s">
        <v>1781</v>
      </c>
      <c r="E1583" t="s">
        <v>17</v>
      </c>
      <c r="F1583" t="s">
        <v>60</v>
      </c>
      <c r="G1583" t="s">
        <v>19</v>
      </c>
      <c r="H1583" t="s">
        <v>1782</v>
      </c>
      <c r="I1583" t="s">
        <v>1783</v>
      </c>
      <c r="J1583" t="s">
        <v>1802</v>
      </c>
      <c r="K1583" t="s">
        <v>23</v>
      </c>
      <c r="L1583" t="s">
        <v>24</v>
      </c>
      <c r="M1583" s="2">
        <v>0.61859969309538754</v>
      </c>
      <c r="N1583">
        <v>4</v>
      </c>
      <c r="O1583" t="s">
        <v>25</v>
      </c>
      <c r="P1583" t="s">
        <v>2059</v>
      </c>
      <c r="T1583">
        <v>0.61519999999999997</v>
      </c>
    </row>
    <row r="1584" spans="1:20">
      <c r="A1584">
        <v>307</v>
      </c>
      <c r="B1584" t="s">
        <v>2065</v>
      </c>
      <c r="C1584" t="s">
        <v>15</v>
      </c>
      <c r="D1584" t="s">
        <v>1781</v>
      </c>
      <c r="E1584" t="s">
        <v>17</v>
      </c>
      <c r="F1584" t="s">
        <v>60</v>
      </c>
      <c r="G1584" t="s">
        <v>19</v>
      </c>
      <c r="H1584" t="s">
        <v>1782</v>
      </c>
      <c r="I1584" t="s">
        <v>1783</v>
      </c>
      <c r="J1584" t="s">
        <v>1802</v>
      </c>
      <c r="K1584" t="s">
        <v>23</v>
      </c>
      <c r="L1584" t="s">
        <v>24</v>
      </c>
      <c r="M1584" s="2">
        <v>5.0587095167611427</v>
      </c>
      <c r="N1584">
        <v>4</v>
      </c>
      <c r="O1584" t="s">
        <v>25</v>
      </c>
      <c r="P1584" t="s">
        <v>2066</v>
      </c>
      <c r="T1584">
        <v>5.0655669999999997</v>
      </c>
    </row>
    <row r="1585" spans="1:20">
      <c r="A1585">
        <v>308</v>
      </c>
      <c r="B1585" t="s">
        <v>2067</v>
      </c>
      <c r="C1585" t="s">
        <v>15</v>
      </c>
      <c r="D1585" t="s">
        <v>1781</v>
      </c>
      <c r="E1585" t="s">
        <v>17</v>
      </c>
      <c r="F1585" t="s">
        <v>60</v>
      </c>
      <c r="G1585" t="s">
        <v>19</v>
      </c>
      <c r="H1585" t="s">
        <v>1782</v>
      </c>
      <c r="I1585" t="s">
        <v>1783</v>
      </c>
      <c r="J1585" t="s">
        <v>1802</v>
      </c>
      <c r="K1585" t="s">
        <v>23</v>
      </c>
      <c r="L1585" t="s">
        <v>24</v>
      </c>
      <c r="M1585" s="2">
        <v>0.3708174747829181</v>
      </c>
      <c r="N1585">
        <v>4</v>
      </c>
      <c r="O1585" t="s">
        <v>25</v>
      </c>
      <c r="P1585" t="s">
        <v>2066</v>
      </c>
      <c r="T1585">
        <v>0.36284300000000003</v>
      </c>
    </row>
    <row r="1586" spans="1:20">
      <c r="A1586">
        <v>309</v>
      </c>
      <c r="B1586" t="s">
        <v>2068</v>
      </c>
      <c r="C1586" t="s">
        <v>15</v>
      </c>
      <c r="D1586" t="s">
        <v>1781</v>
      </c>
      <c r="E1586" t="s">
        <v>17</v>
      </c>
      <c r="F1586" t="s">
        <v>60</v>
      </c>
      <c r="G1586" t="s">
        <v>19</v>
      </c>
      <c r="H1586" t="s">
        <v>1782</v>
      </c>
      <c r="I1586" t="s">
        <v>1783</v>
      </c>
      <c r="J1586" t="s">
        <v>1802</v>
      </c>
      <c r="K1586" t="s">
        <v>23</v>
      </c>
      <c r="L1586" t="s">
        <v>24</v>
      </c>
      <c r="M1586" s="2">
        <v>0.24763836159392713</v>
      </c>
      <c r="N1586">
        <v>4</v>
      </c>
      <c r="O1586" t="s">
        <v>25</v>
      </c>
      <c r="P1586" t="s">
        <v>2069</v>
      </c>
      <c r="T1586">
        <v>0.25158599999999998</v>
      </c>
    </row>
    <row r="1587" spans="1:20">
      <c r="A1587">
        <v>181</v>
      </c>
      <c r="B1587" t="s">
        <v>2075</v>
      </c>
      <c r="C1587" t="s">
        <v>15</v>
      </c>
      <c r="D1587" t="s">
        <v>1781</v>
      </c>
      <c r="E1587" t="s">
        <v>17</v>
      </c>
      <c r="F1587" t="s">
        <v>60</v>
      </c>
      <c r="G1587" t="s">
        <v>19</v>
      </c>
      <c r="H1587" t="s">
        <v>1782</v>
      </c>
      <c r="I1587" t="s">
        <v>1783</v>
      </c>
      <c r="J1587" t="s">
        <v>1802</v>
      </c>
      <c r="K1587" t="s">
        <v>184</v>
      </c>
      <c r="L1587" t="s">
        <v>185</v>
      </c>
      <c r="M1587" s="2">
        <v>0.42324551454708093</v>
      </c>
      <c r="N1587">
        <v>4</v>
      </c>
      <c r="O1587" t="s">
        <v>25</v>
      </c>
      <c r="P1587" t="s">
        <v>2076</v>
      </c>
      <c r="T1587">
        <v>0.42324600000000001</v>
      </c>
    </row>
    <row r="1588" spans="1:20">
      <c r="A1588">
        <v>206</v>
      </c>
      <c r="B1588" t="s">
        <v>2085</v>
      </c>
      <c r="C1588" t="s">
        <v>15</v>
      </c>
      <c r="D1588" t="s">
        <v>1781</v>
      </c>
      <c r="E1588" t="s">
        <v>17</v>
      </c>
      <c r="F1588" t="s">
        <v>60</v>
      </c>
      <c r="G1588" t="s">
        <v>19</v>
      </c>
      <c r="H1588" t="s">
        <v>1782</v>
      </c>
      <c r="I1588" t="s">
        <v>1783</v>
      </c>
      <c r="J1588" t="s">
        <v>1802</v>
      </c>
      <c r="K1588" t="s">
        <v>198</v>
      </c>
      <c r="L1588" t="s">
        <v>199</v>
      </c>
      <c r="M1588" s="2">
        <v>0.14582714425505205</v>
      </c>
      <c r="N1588">
        <v>4</v>
      </c>
      <c r="O1588" t="s">
        <v>25</v>
      </c>
      <c r="P1588" t="s">
        <v>2086</v>
      </c>
      <c r="T1588">
        <v>0.14582700000000001</v>
      </c>
    </row>
    <row r="1589" spans="1:20">
      <c r="A1589">
        <v>207</v>
      </c>
      <c r="B1589" t="s">
        <v>2087</v>
      </c>
      <c r="C1589" t="s">
        <v>15</v>
      </c>
      <c r="D1589" t="s">
        <v>1781</v>
      </c>
      <c r="E1589" t="s">
        <v>17</v>
      </c>
      <c r="F1589" t="s">
        <v>60</v>
      </c>
      <c r="G1589" t="s">
        <v>19</v>
      </c>
      <c r="H1589" t="s">
        <v>1782</v>
      </c>
      <c r="I1589" t="s">
        <v>1783</v>
      </c>
      <c r="J1589" t="s">
        <v>1802</v>
      </c>
      <c r="K1589" t="s">
        <v>198</v>
      </c>
      <c r="L1589" t="s">
        <v>199</v>
      </c>
      <c r="M1589" s="2">
        <v>0.68534635495174034</v>
      </c>
      <c r="N1589">
        <v>4</v>
      </c>
      <c r="O1589" t="s">
        <v>25</v>
      </c>
      <c r="P1589" t="s">
        <v>2086</v>
      </c>
      <c r="T1589">
        <v>0.68534700000000004</v>
      </c>
    </row>
    <row r="1590" spans="1:20">
      <c r="A1590">
        <v>337</v>
      </c>
      <c r="B1590" t="s">
        <v>1913</v>
      </c>
      <c r="C1590" t="s">
        <v>15</v>
      </c>
      <c r="D1590" t="s">
        <v>1781</v>
      </c>
      <c r="E1590" t="s">
        <v>17</v>
      </c>
      <c r="F1590" t="s">
        <v>60</v>
      </c>
      <c r="G1590" t="s">
        <v>19</v>
      </c>
      <c r="H1590" t="s">
        <v>1782</v>
      </c>
      <c r="I1590" t="s">
        <v>1783</v>
      </c>
      <c r="J1590" t="s">
        <v>1802</v>
      </c>
      <c r="K1590" t="s">
        <v>198</v>
      </c>
      <c r="L1590" t="s">
        <v>199</v>
      </c>
      <c r="M1590" s="2">
        <v>0.34154367880282493</v>
      </c>
      <c r="N1590">
        <v>4</v>
      </c>
      <c r="O1590" t="s">
        <v>25</v>
      </c>
      <c r="P1590" t="s">
        <v>2086</v>
      </c>
      <c r="T1590" t="s">
        <v>26</v>
      </c>
    </row>
    <row r="1591" spans="1:20">
      <c r="A1591">
        <v>79</v>
      </c>
      <c r="B1591" t="s">
        <v>2104</v>
      </c>
      <c r="C1591" t="s">
        <v>15</v>
      </c>
      <c r="D1591" t="s">
        <v>1781</v>
      </c>
      <c r="E1591" t="s">
        <v>17</v>
      </c>
      <c r="F1591" t="s">
        <v>60</v>
      </c>
      <c r="G1591" t="s">
        <v>19</v>
      </c>
      <c r="H1591" t="s">
        <v>1782</v>
      </c>
      <c r="I1591" t="s">
        <v>1783</v>
      </c>
      <c r="J1591" t="s">
        <v>1802</v>
      </c>
      <c r="K1591" t="s">
        <v>218</v>
      </c>
      <c r="L1591" t="s">
        <v>219</v>
      </c>
      <c r="M1591" s="2">
        <v>0.16353379904419724</v>
      </c>
      <c r="N1591">
        <v>4</v>
      </c>
      <c r="O1591" t="s">
        <v>25</v>
      </c>
      <c r="P1591" t="s">
        <v>2105</v>
      </c>
      <c r="Q1591" s="2">
        <f>SUM(M1588:M1591)</f>
        <v>1.3362509770538145</v>
      </c>
      <c r="T1591">
        <v>0.16353400000000001</v>
      </c>
    </row>
    <row r="1592" spans="1:20">
      <c r="A1592">
        <v>3</v>
      </c>
      <c r="B1592" t="s">
        <v>1919</v>
      </c>
      <c r="C1592" t="s">
        <v>15</v>
      </c>
      <c r="D1592" t="s">
        <v>1781</v>
      </c>
      <c r="E1592" t="s">
        <v>17</v>
      </c>
      <c r="F1592" t="s">
        <v>60</v>
      </c>
      <c r="G1592" t="s">
        <v>19</v>
      </c>
      <c r="H1592" t="s">
        <v>1782</v>
      </c>
      <c r="I1592" t="s">
        <v>1783</v>
      </c>
      <c r="J1592" t="s">
        <v>3270</v>
      </c>
      <c r="K1592" t="s">
        <v>85</v>
      </c>
      <c r="L1592" t="s">
        <v>86</v>
      </c>
      <c r="M1592" s="2">
        <v>4.8787244021290581</v>
      </c>
      <c r="N1592">
        <v>1</v>
      </c>
      <c r="O1592" t="s">
        <v>87</v>
      </c>
      <c r="P1592" t="s">
        <v>1784</v>
      </c>
      <c r="T1592">
        <v>3.9204020000000002</v>
      </c>
    </row>
    <row r="1593" spans="1:20">
      <c r="A1593">
        <v>4</v>
      </c>
      <c r="B1593" t="s">
        <v>1920</v>
      </c>
      <c r="C1593" t="s">
        <v>15</v>
      </c>
      <c r="D1593" t="s">
        <v>1781</v>
      </c>
      <c r="E1593" t="s">
        <v>17</v>
      </c>
      <c r="F1593" t="s">
        <v>60</v>
      </c>
      <c r="G1593" t="s">
        <v>19</v>
      </c>
      <c r="H1593" t="s">
        <v>1782</v>
      </c>
      <c r="I1593" t="s">
        <v>1783</v>
      </c>
      <c r="J1593" t="s">
        <v>3270</v>
      </c>
      <c r="K1593" t="s">
        <v>85</v>
      </c>
      <c r="L1593" t="s">
        <v>86</v>
      </c>
      <c r="M1593" s="2">
        <v>2.6741952007235241</v>
      </c>
      <c r="N1593">
        <v>1</v>
      </c>
      <c r="O1593" t="s">
        <v>87</v>
      </c>
      <c r="P1593" t="s">
        <v>1784</v>
      </c>
      <c r="T1593">
        <v>0.80079199999999995</v>
      </c>
    </row>
    <row r="1594" spans="1:20">
      <c r="A1594">
        <v>5</v>
      </c>
      <c r="B1594" t="s">
        <v>1921</v>
      </c>
      <c r="C1594" t="s">
        <v>15</v>
      </c>
      <c r="D1594" t="s">
        <v>1781</v>
      </c>
      <c r="E1594" t="s">
        <v>17</v>
      </c>
      <c r="F1594" t="s">
        <v>60</v>
      </c>
      <c r="G1594" t="s">
        <v>19</v>
      </c>
      <c r="H1594" t="s">
        <v>1782</v>
      </c>
      <c r="I1594" t="s">
        <v>1783</v>
      </c>
      <c r="J1594" t="s">
        <v>3270</v>
      </c>
      <c r="K1594" t="s">
        <v>85</v>
      </c>
      <c r="L1594" t="s">
        <v>86</v>
      </c>
      <c r="M1594" s="2">
        <v>1.1742721270318222</v>
      </c>
      <c r="N1594">
        <v>1</v>
      </c>
      <c r="O1594" t="s">
        <v>87</v>
      </c>
      <c r="P1594" t="s">
        <v>1784</v>
      </c>
      <c r="T1594">
        <v>0.77838499999999999</v>
      </c>
    </row>
    <row r="1595" spans="1:20">
      <c r="A1595">
        <v>6</v>
      </c>
      <c r="B1595" t="s">
        <v>1922</v>
      </c>
      <c r="C1595" t="s">
        <v>15</v>
      </c>
      <c r="D1595" t="s">
        <v>1781</v>
      </c>
      <c r="E1595" t="s">
        <v>17</v>
      </c>
      <c r="F1595" t="s">
        <v>60</v>
      </c>
      <c r="G1595" t="s">
        <v>19</v>
      </c>
      <c r="H1595" t="s">
        <v>1782</v>
      </c>
      <c r="I1595" t="s">
        <v>1783</v>
      </c>
      <c r="J1595" t="s">
        <v>3270</v>
      </c>
      <c r="K1595" t="s">
        <v>85</v>
      </c>
      <c r="L1595" t="s">
        <v>86</v>
      </c>
      <c r="M1595" s="2">
        <v>3.6047463299941187</v>
      </c>
      <c r="N1595">
        <v>1</v>
      </c>
      <c r="O1595" t="s">
        <v>87</v>
      </c>
      <c r="P1595" t="s">
        <v>1784</v>
      </c>
      <c r="T1595">
        <v>2.28525</v>
      </c>
    </row>
    <row r="1596" spans="1:20">
      <c r="A1596">
        <v>7</v>
      </c>
      <c r="B1596" t="s">
        <v>1923</v>
      </c>
      <c r="C1596" t="s">
        <v>15</v>
      </c>
      <c r="D1596" t="s">
        <v>1781</v>
      </c>
      <c r="E1596" t="s">
        <v>17</v>
      </c>
      <c r="F1596" t="s">
        <v>60</v>
      </c>
      <c r="G1596" t="s">
        <v>19</v>
      </c>
      <c r="H1596" t="s">
        <v>1782</v>
      </c>
      <c r="I1596" t="s">
        <v>1783</v>
      </c>
      <c r="J1596" t="s">
        <v>3270</v>
      </c>
      <c r="K1596" t="s">
        <v>85</v>
      </c>
      <c r="L1596" t="s">
        <v>86</v>
      </c>
      <c r="M1596" s="2">
        <v>1.4092878609588668</v>
      </c>
      <c r="N1596">
        <v>1</v>
      </c>
      <c r="O1596" t="s">
        <v>87</v>
      </c>
      <c r="P1596" t="s">
        <v>1784</v>
      </c>
      <c r="T1596">
        <v>1.3295140000000001</v>
      </c>
    </row>
    <row r="1597" spans="1:20">
      <c r="A1597">
        <v>10</v>
      </c>
      <c r="B1597" t="s">
        <v>1924</v>
      </c>
      <c r="C1597" t="s">
        <v>15</v>
      </c>
      <c r="D1597" t="s">
        <v>1781</v>
      </c>
      <c r="E1597" t="s">
        <v>17</v>
      </c>
      <c r="F1597" t="s">
        <v>60</v>
      </c>
      <c r="G1597" t="s">
        <v>19</v>
      </c>
      <c r="H1597" t="s">
        <v>1782</v>
      </c>
      <c r="I1597" t="s">
        <v>1783</v>
      </c>
      <c r="J1597" t="s">
        <v>3270</v>
      </c>
      <c r="K1597" t="s">
        <v>85</v>
      </c>
      <c r="L1597" t="s">
        <v>86</v>
      </c>
      <c r="M1597" s="2">
        <v>4.484135275003335</v>
      </c>
      <c r="N1597">
        <v>1</v>
      </c>
      <c r="O1597" t="s">
        <v>87</v>
      </c>
      <c r="P1597" t="s">
        <v>1784</v>
      </c>
      <c r="T1597">
        <v>4.4841389999999999</v>
      </c>
    </row>
    <row r="1598" spans="1:20">
      <c r="A1598">
        <v>13</v>
      </c>
      <c r="B1598" t="s">
        <v>1925</v>
      </c>
      <c r="C1598" t="s">
        <v>15</v>
      </c>
      <c r="D1598" t="s">
        <v>1781</v>
      </c>
      <c r="E1598" t="s">
        <v>17</v>
      </c>
      <c r="F1598" t="s">
        <v>60</v>
      </c>
      <c r="G1598" t="s">
        <v>19</v>
      </c>
      <c r="H1598" t="s">
        <v>1782</v>
      </c>
      <c r="I1598" t="s">
        <v>1783</v>
      </c>
      <c r="J1598" t="s">
        <v>3270</v>
      </c>
      <c r="K1598" t="s">
        <v>85</v>
      </c>
      <c r="L1598" t="s">
        <v>86</v>
      </c>
      <c r="M1598" s="2">
        <v>2.2756324006760793</v>
      </c>
      <c r="N1598">
        <v>1</v>
      </c>
      <c r="O1598" t="s">
        <v>87</v>
      </c>
      <c r="P1598" t="s">
        <v>1784</v>
      </c>
      <c r="T1598">
        <v>2.2756340000000002</v>
      </c>
    </row>
    <row r="1599" spans="1:20">
      <c r="A1599">
        <v>14</v>
      </c>
      <c r="B1599" t="s">
        <v>1926</v>
      </c>
      <c r="C1599" t="s">
        <v>15</v>
      </c>
      <c r="D1599" t="s">
        <v>1781</v>
      </c>
      <c r="E1599" t="s">
        <v>17</v>
      </c>
      <c r="F1599" t="s">
        <v>60</v>
      </c>
      <c r="G1599" t="s">
        <v>19</v>
      </c>
      <c r="H1599" t="s">
        <v>1782</v>
      </c>
      <c r="I1599" t="s">
        <v>1783</v>
      </c>
      <c r="J1599" t="s">
        <v>3270</v>
      </c>
      <c r="K1599" t="s">
        <v>85</v>
      </c>
      <c r="L1599" t="s">
        <v>86</v>
      </c>
      <c r="M1599" s="2">
        <v>3.4686269114819885</v>
      </c>
      <c r="N1599">
        <v>1</v>
      </c>
      <c r="O1599" t="s">
        <v>87</v>
      </c>
      <c r="P1599" t="s">
        <v>1784</v>
      </c>
      <c r="T1599">
        <v>2.8825349999999998</v>
      </c>
    </row>
    <row r="1600" spans="1:20">
      <c r="A1600">
        <v>15</v>
      </c>
      <c r="B1600" t="s">
        <v>1927</v>
      </c>
      <c r="C1600" t="s">
        <v>15</v>
      </c>
      <c r="D1600" t="s">
        <v>1781</v>
      </c>
      <c r="E1600" t="s">
        <v>17</v>
      </c>
      <c r="F1600" t="s">
        <v>60</v>
      </c>
      <c r="G1600" t="s">
        <v>19</v>
      </c>
      <c r="H1600" t="s">
        <v>1782</v>
      </c>
      <c r="I1600" t="s">
        <v>1783</v>
      </c>
      <c r="J1600" t="s">
        <v>3270</v>
      </c>
      <c r="K1600" t="s">
        <v>85</v>
      </c>
      <c r="L1600" t="s">
        <v>86</v>
      </c>
      <c r="M1600" s="2">
        <v>1.8545682447626062</v>
      </c>
      <c r="N1600">
        <v>1</v>
      </c>
      <c r="O1600" t="s">
        <v>87</v>
      </c>
      <c r="P1600" t="s">
        <v>1784</v>
      </c>
      <c r="T1600">
        <v>2.8402769999999999</v>
      </c>
    </row>
    <row r="1601" spans="1:20">
      <c r="A1601">
        <v>16</v>
      </c>
      <c r="B1601" t="s">
        <v>1928</v>
      </c>
      <c r="C1601" t="s">
        <v>15</v>
      </c>
      <c r="D1601" t="s">
        <v>1781</v>
      </c>
      <c r="E1601" t="s">
        <v>17</v>
      </c>
      <c r="F1601" t="s">
        <v>60</v>
      </c>
      <c r="G1601" t="s">
        <v>19</v>
      </c>
      <c r="H1601" t="s">
        <v>1782</v>
      </c>
      <c r="I1601" t="s">
        <v>1783</v>
      </c>
      <c r="J1601" t="s">
        <v>3270</v>
      </c>
      <c r="K1601" t="s">
        <v>85</v>
      </c>
      <c r="L1601" t="s">
        <v>86</v>
      </c>
      <c r="M1601" s="2">
        <v>6.9791554449622666</v>
      </c>
      <c r="N1601">
        <v>1</v>
      </c>
      <c r="O1601" t="s">
        <v>87</v>
      </c>
      <c r="P1601" t="s">
        <v>1784</v>
      </c>
      <c r="Q1601" s="2">
        <f>SUM(M1592:M1601)</f>
        <v>32.803344197723668</v>
      </c>
      <c r="T1601">
        <v>6.9791619999999996</v>
      </c>
    </row>
    <row r="1602" spans="1:20">
      <c r="A1602">
        <v>18</v>
      </c>
      <c r="B1602" t="s">
        <v>1780</v>
      </c>
      <c r="C1602" t="s">
        <v>15</v>
      </c>
      <c r="D1602" t="s">
        <v>1781</v>
      </c>
      <c r="E1602" t="s">
        <v>17</v>
      </c>
      <c r="F1602" t="s">
        <v>60</v>
      </c>
      <c r="G1602" t="s">
        <v>19</v>
      </c>
      <c r="H1602" t="s">
        <v>1782</v>
      </c>
      <c r="I1602" t="s">
        <v>1783</v>
      </c>
      <c r="J1602" t="s">
        <v>3270</v>
      </c>
      <c r="K1602" t="s">
        <v>23</v>
      </c>
      <c r="L1602" t="s">
        <v>24</v>
      </c>
      <c r="M1602" s="2">
        <v>3.2320584077531715</v>
      </c>
      <c r="N1602">
        <v>4</v>
      </c>
      <c r="O1602" t="s">
        <v>25</v>
      </c>
      <c r="P1602" t="s">
        <v>1784</v>
      </c>
      <c r="T1602">
        <v>3.2320609999999999</v>
      </c>
    </row>
    <row r="1603" spans="1:20">
      <c r="A1603">
        <v>19</v>
      </c>
      <c r="B1603" t="s">
        <v>1785</v>
      </c>
      <c r="C1603" t="s">
        <v>15</v>
      </c>
      <c r="D1603" t="s">
        <v>1781</v>
      </c>
      <c r="E1603" t="s">
        <v>17</v>
      </c>
      <c r="F1603" t="s">
        <v>60</v>
      </c>
      <c r="G1603" t="s">
        <v>19</v>
      </c>
      <c r="H1603" t="s">
        <v>1782</v>
      </c>
      <c r="I1603" t="s">
        <v>1783</v>
      </c>
      <c r="J1603" t="s">
        <v>3270</v>
      </c>
      <c r="K1603" t="s">
        <v>23</v>
      </c>
      <c r="L1603" t="s">
        <v>24</v>
      </c>
      <c r="M1603" s="2">
        <v>1.0901477533198578</v>
      </c>
      <c r="N1603">
        <v>4</v>
      </c>
      <c r="O1603" t="s">
        <v>25</v>
      </c>
      <c r="P1603" t="s">
        <v>1784</v>
      </c>
      <c r="T1603">
        <v>1.090149</v>
      </c>
    </row>
    <row r="1604" spans="1:20">
      <c r="A1604">
        <v>20</v>
      </c>
      <c r="B1604" t="s">
        <v>1786</v>
      </c>
      <c r="C1604" t="s">
        <v>15</v>
      </c>
      <c r="D1604" t="s">
        <v>1781</v>
      </c>
      <c r="E1604" t="s">
        <v>17</v>
      </c>
      <c r="F1604" t="s">
        <v>60</v>
      </c>
      <c r="G1604" t="s">
        <v>19</v>
      </c>
      <c r="H1604" t="s">
        <v>1782</v>
      </c>
      <c r="I1604" t="s">
        <v>1783</v>
      </c>
      <c r="J1604" t="s">
        <v>3270</v>
      </c>
      <c r="K1604" t="s">
        <v>23</v>
      </c>
      <c r="L1604" t="s">
        <v>24</v>
      </c>
      <c r="M1604" s="2">
        <v>4.231974980108034</v>
      </c>
      <c r="N1604">
        <v>4</v>
      </c>
      <c r="O1604" t="s">
        <v>25</v>
      </c>
      <c r="P1604" t="s">
        <v>1784</v>
      </c>
      <c r="T1604">
        <v>4.2319789999999999</v>
      </c>
    </row>
    <row r="1605" spans="1:20">
      <c r="A1605">
        <v>29</v>
      </c>
      <c r="B1605" t="s">
        <v>1787</v>
      </c>
      <c r="C1605" t="s">
        <v>15</v>
      </c>
      <c r="D1605" t="s">
        <v>1781</v>
      </c>
      <c r="E1605" t="s">
        <v>17</v>
      </c>
      <c r="F1605" t="s">
        <v>60</v>
      </c>
      <c r="G1605" t="s">
        <v>19</v>
      </c>
      <c r="H1605" t="s">
        <v>1782</v>
      </c>
      <c r="I1605" t="s">
        <v>1783</v>
      </c>
      <c r="J1605" t="s">
        <v>3270</v>
      </c>
      <c r="K1605" t="s">
        <v>23</v>
      </c>
      <c r="L1605" t="s">
        <v>24</v>
      </c>
      <c r="M1605" s="2">
        <v>17.013473942760559</v>
      </c>
      <c r="N1605">
        <v>4</v>
      </c>
      <c r="O1605" t="s">
        <v>25</v>
      </c>
      <c r="P1605" t="s">
        <v>1788</v>
      </c>
      <c r="T1605">
        <v>17.013489</v>
      </c>
    </row>
    <row r="1606" spans="1:20">
      <c r="A1606">
        <v>346</v>
      </c>
      <c r="B1606" t="s">
        <v>1913</v>
      </c>
      <c r="C1606" t="s">
        <v>15</v>
      </c>
      <c r="D1606" t="s">
        <v>1781</v>
      </c>
      <c r="E1606" t="s">
        <v>17</v>
      </c>
      <c r="F1606" t="s">
        <v>60</v>
      </c>
      <c r="G1606" t="s">
        <v>19</v>
      </c>
      <c r="H1606" t="s">
        <v>1782</v>
      </c>
      <c r="I1606" t="s">
        <v>1783</v>
      </c>
      <c r="J1606" t="s">
        <v>3270</v>
      </c>
      <c r="K1606" t="s">
        <v>198</v>
      </c>
      <c r="L1606" t="s">
        <v>199</v>
      </c>
      <c r="M1606" s="2">
        <v>1.2523008764820134</v>
      </c>
      <c r="N1606">
        <v>4</v>
      </c>
      <c r="O1606" t="s">
        <v>25</v>
      </c>
      <c r="P1606" t="s">
        <v>2090</v>
      </c>
      <c r="Q1606" s="2">
        <f>M1606</f>
        <v>1.2523008764820134</v>
      </c>
      <c r="T1606" t="s">
        <v>26</v>
      </c>
    </row>
    <row r="1607" spans="1:20">
      <c r="A1607">
        <v>21</v>
      </c>
      <c r="B1607" t="s">
        <v>2091</v>
      </c>
      <c r="C1607" t="s">
        <v>15</v>
      </c>
      <c r="D1607" t="s">
        <v>1781</v>
      </c>
      <c r="E1607" t="s">
        <v>17</v>
      </c>
      <c r="F1607" t="s">
        <v>60</v>
      </c>
      <c r="G1607" t="s">
        <v>19</v>
      </c>
      <c r="H1607" t="s">
        <v>1782</v>
      </c>
      <c r="I1607" t="s">
        <v>1783</v>
      </c>
      <c r="J1607" t="s">
        <v>3270</v>
      </c>
      <c r="K1607" t="s">
        <v>214</v>
      </c>
      <c r="L1607" t="s">
        <v>215</v>
      </c>
      <c r="M1607" s="2">
        <v>0.45445750903169374</v>
      </c>
      <c r="N1607">
        <v>4</v>
      </c>
      <c r="O1607" t="s">
        <v>25</v>
      </c>
      <c r="P1607" t="s">
        <v>2092</v>
      </c>
      <c r="T1607">
        <v>0.45445799999999997</v>
      </c>
    </row>
    <row r="1608" spans="1:20">
      <c r="A1608">
        <v>46</v>
      </c>
      <c r="B1608" t="s">
        <v>1934</v>
      </c>
      <c r="C1608" t="s">
        <v>15</v>
      </c>
      <c r="D1608" t="s">
        <v>1781</v>
      </c>
      <c r="E1608" t="s">
        <v>17</v>
      </c>
      <c r="F1608" t="s">
        <v>60</v>
      </c>
      <c r="G1608" t="s">
        <v>19</v>
      </c>
      <c r="H1608" t="s">
        <v>1782</v>
      </c>
      <c r="I1608" t="s">
        <v>1783</v>
      </c>
      <c r="K1608" t="s">
        <v>85</v>
      </c>
      <c r="L1608" t="s">
        <v>86</v>
      </c>
      <c r="M1608" s="2">
        <v>1.8392786997820534</v>
      </c>
      <c r="N1608">
        <v>1</v>
      </c>
      <c r="O1608" t="s">
        <v>87</v>
      </c>
      <c r="P1608" t="s">
        <v>1935</v>
      </c>
      <c r="T1608">
        <v>1.830122</v>
      </c>
    </row>
    <row r="1609" spans="1:20">
      <c r="A1609">
        <v>152</v>
      </c>
      <c r="B1609" t="s">
        <v>1942</v>
      </c>
      <c r="C1609" t="s">
        <v>15</v>
      </c>
      <c r="D1609" t="s">
        <v>1781</v>
      </c>
      <c r="E1609" t="s">
        <v>17</v>
      </c>
      <c r="F1609" t="s">
        <v>60</v>
      </c>
      <c r="G1609" t="s">
        <v>19</v>
      </c>
      <c r="H1609" t="s">
        <v>1782</v>
      </c>
      <c r="I1609" t="s">
        <v>1783</v>
      </c>
      <c r="K1609" t="s">
        <v>85</v>
      </c>
      <c r="L1609" t="s">
        <v>86</v>
      </c>
      <c r="M1609" s="2">
        <v>0.49260062542316757</v>
      </c>
      <c r="N1609">
        <v>1</v>
      </c>
      <c r="O1609" t="s">
        <v>87</v>
      </c>
      <c r="P1609" t="s">
        <v>1943</v>
      </c>
      <c r="T1609">
        <v>0.49260100000000001</v>
      </c>
    </row>
    <row r="1610" spans="1:20">
      <c r="A1610">
        <v>154</v>
      </c>
      <c r="B1610" t="s">
        <v>1944</v>
      </c>
      <c r="C1610" t="s">
        <v>15</v>
      </c>
      <c r="D1610" t="s">
        <v>1781</v>
      </c>
      <c r="E1610" t="s">
        <v>17</v>
      </c>
      <c r="F1610" t="s">
        <v>60</v>
      </c>
      <c r="G1610" t="s">
        <v>19</v>
      </c>
      <c r="H1610" t="s">
        <v>1782</v>
      </c>
      <c r="I1610" t="s">
        <v>1783</v>
      </c>
      <c r="K1610" t="s">
        <v>85</v>
      </c>
      <c r="L1610" t="s">
        <v>86</v>
      </c>
      <c r="M1610" s="2">
        <v>1.2935998633508448</v>
      </c>
      <c r="N1610">
        <v>1</v>
      </c>
      <c r="O1610" t="s">
        <v>87</v>
      </c>
      <c r="P1610" t="s">
        <v>1943</v>
      </c>
      <c r="T1610">
        <v>1.293601</v>
      </c>
    </row>
    <row r="1611" spans="1:20">
      <c r="A1611">
        <v>162</v>
      </c>
      <c r="B1611" t="s">
        <v>1945</v>
      </c>
      <c r="C1611" t="s">
        <v>15</v>
      </c>
      <c r="D1611" t="s">
        <v>1781</v>
      </c>
      <c r="E1611" t="s">
        <v>17</v>
      </c>
      <c r="F1611" t="s">
        <v>60</v>
      </c>
      <c r="G1611" t="s">
        <v>19</v>
      </c>
      <c r="H1611" t="s">
        <v>1782</v>
      </c>
      <c r="I1611" t="s">
        <v>1783</v>
      </c>
      <c r="K1611" t="s">
        <v>85</v>
      </c>
      <c r="L1611" t="s">
        <v>86</v>
      </c>
      <c r="M1611" s="2">
        <v>16.160382301339805</v>
      </c>
      <c r="N1611">
        <v>1</v>
      </c>
      <c r="O1611" t="s">
        <v>87</v>
      </c>
      <c r="P1611" t="s">
        <v>1946</v>
      </c>
      <c r="T1611">
        <v>12.666968000000001</v>
      </c>
    </row>
    <row r="1612" spans="1:20">
      <c r="A1612">
        <v>219</v>
      </c>
      <c r="B1612" t="s">
        <v>1950</v>
      </c>
      <c r="C1612" t="s">
        <v>15</v>
      </c>
      <c r="D1612" t="s">
        <v>1781</v>
      </c>
      <c r="E1612" t="s">
        <v>17</v>
      </c>
      <c r="F1612" t="s">
        <v>60</v>
      </c>
      <c r="G1612" t="s">
        <v>19</v>
      </c>
      <c r="H1612" t="s">
        <v>1782</v>
      </c>
      <c r="I1612" t="s">
        <v>1783</v>
      </c>
      <c r="K1612" t="s">
        <v>85</v>
      </c>
      <c r="L1612" t="s">
        <v>86</v>
      </c>
      <c r="M1612" s="2">
        <v>4.0855712280632384</v>
      </c>
      <c r="N1612">
        <v>1</v>
      </c>
      <c r="O1612" t="s">
        <v>87</v>
      </c>
      <c r="P1612" t="s">
        <v>1951</v>
      </c>
      <c r="T1612">
        <v>3.9827560000000002</v>
      </c>
    </row>
    <row r="1613" spans="1:20">
      <c r="A1613">
        <v>340</v>
      </c>
      <c r="B1613" t="s">
        <v>1913</v>
      </c>
      <c r="C1613" t="s">
        <v>15</v>
      </c>
      <c r="D1613" t="s">
        <v>1781</v>
      </c>
      <c r="E1613" t="s">
        <v>17</v>
      </c>
      <c r="F1613" t="s">
        <v>60</v>
      </c>
      <c r="G1613" t="s">
        <v>19</v>
      </c>
      <c r="H1613" t="s">
        <v>1782</v>
      </c>
      <c r="I1613" t="s">
        <v>1783</v>
      </c>
      <c r="K1613" t="s">
        <v>85</v>
      </c>
      <c r="L1613" t="s">
        <v>86</v>
      </c>
      <c r="M1613" s="2">
        <v>5.015850245869637</v>
      </c>
      <c r="N1613">
        <v>1</v>
      </c>
      <c r="O1613" t="s">
        <v>87</v>
      </c>
      <c r="P1613" t="s">
        <v>1953</v>
      </c>
      <c r="T1613" t="s">
        <v>26</v>
      </c>
    </row>
    <row r="1614" spans="1:20">
      <c r="A1614">
        <v>47</v>
      </c>
      <c r="B1614" t="s">
        <v>2106</v>
      </c>
      <c r="C1614" t="s">
        <v>15</v>
      </c>
      <c r="D1614" t="s">
        <v>1781</v>
      </c>
      <c r="E1614" t="s">
        <v>17</v>
      </c>
      <c r="F1614" t="s">
        <v>60</v>
      </c>
      <c r="G1614" t="s">
        <v>19</v>
      </c>
      <c r="H1614" t="s">
        <v>1782</v>
      </c>
      <c r="I1614" t="s">
        <v>1783</v>
      </c>
      <c r="K1614" t="s">
        <v>1311</v>
      </c>
      <c r="L1614" t="s">
        <v>1328</v>
      </c>
      <c r="M1614" s="2">
        <v>0.45989944623732965</v>
      </c>
      <c r="N1614">
        <v>1</v>
      </c>
      <c r="O1614" t="s">
        <v>87</v>
      </c>
      <c r="P1614" t="s">
        <v>1935</v>
      </c>
      <c r="Q1614" s="2">
        <f>SUM(M1608:M1614)</f>
        <v>29.347182410066075</v>
      </c>
      <c r="T1614">
        <v>0.238347</v>
      </c>
    </row>
    <row r="1615" spans="1:20">
      <c r="A1615">
        <v>72</v>
      </c>
      <c r="B1615" t="s">
        <v>2107</v>
      </c>
      <c r="C1615" t="s">
        <v>15</v>
      </c>
      <c r="D1615" t="s">
        <v>1781</v>
      </c>
      <c r="E1615" t="s">
        <v>17</v>
      </c>
      <c r="F1615" t="s">
        <v>60</v>
      </c>
      <c r="G1615" t="s">
        <v>19</v>
      </c>
      <c r="H1615" t="s">
        <v>1782</v>
      </c>
      <c r="I1615" t="s">
        <v>1783</v>
      </c>
      <c r="K1615" t="s">
        <v>1311</v>
      </c>
      <c r="L1615" t="s">
        <v>1328</v>
      </c>
      <c r="M1615" s="2">
        <v>0.14330609509595094</v>
      </c>
      <c r="N1615">
        <v>2</v>
      </c>
      <c r="O1615" t="s">
        <v>126</v>
      </c>
      <c r="P1615" t="s">
        <v>2108</v>
      </c>
      <c r="T1615">
        <v>0.14330599999999999</v>
      </c>
    </row>
    <row r="1616" spans="1:20">
      <c r="A1616">
        <v>130</v>
      </c>
      <c r="B1616" t="s">
        <v>2109</v>
      </c>
      <c r="C1616" t="s">
        <v>15</v>
      </c>
      <c r="D1616" t="s">
        <v>1781</v>
      </c>
      <c r="E1616" t="s">
        <v>17</v>
      </c>
      <c r="F1616" t="s">
        <v>60</v>
      </c>
      <c r="G1616" t="s">
        <v>19</v>
      </c>
      <c r="H1616" t="s">
        <v>1782</v>
      </c>
      <c r="I1616" t="s">
        <v>1783</v>
      </c>
      <c r="K1616" t="s">
        <v>1311</v>
      </c>
      <c r="L1616" t="s">
        <v>1328</v>
      </c>
      <c r="M1616" s="2">
        <v>0.28635081841229987</v>
      </c>
      <c r="N1616">
        <v>2</v>
      </c>
      <c r="O1616" t="s">
        <v>126</v>
      </c>
      <c r="P1616" t="s">
        <v>2110</v>
      </c>
      <c r="Q1616" s="2">
        <f>SUM(M1615:M1616)</f>
        <v>0.4296569135082508</v>
      </c>
      <c r="T1616">
        <v>0.28635100000000002</v>
      </c>
    </row>
    <row r="1617" spans="1:20">
      <c r="A1617">
        <v>30</v>
      </c>
      <c r="B1617" t="s">
        <v>1789</v>
      </c>
      <c r="C1617" t="s">
        <v>15</v>
      </c>
      <c r="D1617" t="s">
        <v>1781</v>
      </c>
      <c r="E1617" t="s">
        <v>17</v>
      </c>
      <c r="F1617" t="s">
        <v>60</v>
      </c>
      <c r="G1617" t="s">
        <v>19</v>
      </c>
      <c r="H1617" t="s">
        <v>1782</v>
      </c>
      <c r="I1617" t="s">
        <v>1783</v>
      </c>
      <c r="K1617" t="s">
        <v>23</v>
      </c>
      <c r="L1617" t="s">
        <v>24</v>
      </c>
      <c r="M1617" s="2">
        <v>12.95399271509269</v>
      </c>
      <c r="N1617">
        <v>4</v>
      </c>
      <c r="O1617" t="s">
        <v>25</v>
      </c>
      <c r="P1617" t="s">
        <v>357</v>
      </c>
      <c r="T1617">
        <v>12.597530000000001</v>
      </c>
    </row>
    <row r="1618" spans="1:20">
      <c r="A1618">
        <v>32</v>
      </c>
      <c r="B1618" t="s">
        <v>1790</v>
      </c>
      <c r="C1618" t="s">
        <v>15</v>
      </c>
      <c r="D1618" t="s">
        <v>1781</v>
      </c>
      <c r="E1618" t="s">
        <v>17</v>
      </c>
      <c r="F1618" t="s">
        <v>60</v>
      </c>
      <c r="G1618" t="s">
        <v>19</v>
      </c>
      <c r="H1618" t="s">
        <v>1782</v>
      </c>
      <c r="I1618" t="s">
        <v>1783</v>
      </c>
      <c r="K1618" t="s">
        <v>23</v>
      </c>
      <c r="L1618" t="s">
        <v>24</v>
      </c>
      <c r="M1618" s="2">
        <v>8.3654386064751431</v>
      </c>
      <c r="N1618">
        <v>4</v>
      </c>
      <c r="O1618" t="s">
        <v>25</v>
      </c>
      <c r="P1618" t="s">
        <v>357</v>
      </c>
      <c r="T1618">
        <v>8.3654460000000004</v>
      </c>
    </row>
    <row r="1619" spans="1:20">
      <c r="A1619">
        <v>33</v>
      </c>
      <c r="B1619" t="s">
        <v>1791</v>
      </c>
      <c r="C1619" t="s">
        <v>15</v>
      </c>
      <c r="D1619" t="s">
        <v>1781</v>
      </c>
      <c r="E1619" t="s">
        <v>17</v>
      </c>
      <c r="F1619" t="s">
        <v>60</v>
      </c>
      <c r="G1619" t="s">
        <v>19</v>
      </c>
      <c r="H1619" t="s">
        <v>1782</v>
      </c>
      <c r="I1619" t="s">
        <v>1783</v>
      </c>
      <c r="K1619" t="s">
        <v>23</v>
      </c>
      <c r="L1619" t="s">
        <v>24</v>
      </c>
      <c r="M1619" s="2">
        <v>22.683306935994821</v>
      </c>
      <c r="N1619">
        <v>4</v>
      </c>
      <c r="O1619" t="s">
        <v>25</v>
      </c>
      <c r="P1619" t="s">
        <v>357</v>
      </c>
      <c r="T1619">
        <v>22.683326999999998</v>
      </c>
    </row>
    <row r="1620" spans="1:20">
      <c r="A1620">
        <v>34</v>
      </c>
      <c r="B1620" t="s">
        <v>1792</v>
      </c>
      <c r="C1620" t="s">
        <v>15</v>
      </c>
      <c r="D1620" t="s">
        <v>1781</v>
      </c>
      <c r="E1620" t="s">
        <v>17</v>
      </c>
      <c r="F1620" t="s">
        <v>60</v>
      </c>
      <c r="G1620" t="s">
        <v>19</v>
      </c>
      <c r="H1620" t="s">
        <v>1782</v>
      </c>
      <c r="I1620" t="s">
        <v>1783</v>
      </c>
      <c r="K1620" t="s">
        <v>23</v>
      </c>
      <c r="L1620" t="s">
        <v>24</v>
      </c>
      <c r="M1620" s="2">
        <v>1.6976506523576302</v>
      </c>
      <c r="N1620">
        <v>4</v>
      </c>
      <c r="O1620" t="s">
        <v>25</v>
      </c>
      <c r="P1620" t="s">
        <v>357</v>
      </c>
      <c r="T1620">
        <v>1.6976519999999999</v>
      </c>
    </row>
    <row r="1621" spans="1:20">
      <c r="A1621">
        <v>35</v>
      </c>
      <c r="B1621" t="s">
        <v>1793</v>
      </c>
      <c r="C1621" t="s">
        <v>15</v>
      </c>
      <c r="D1621" t="s">
        <v>1781</v>
      </c>
      <c r="E1621" t="s">
        <v>17</v>
      </c>
      <c r="F1621" t="s">
        <v>60</v>
      </c>
      <c r="G1621" t="s">
        <v>19</v>
      </c>
      <c r="H1621" t="s">
        <v>1782</v>
      </c>
      <c r="I1621" t="s">
        <v>1783</v>
      </c>
      <c r="K1621" t="s">
        <v>23</v>
      </c>
      <c r="L1621" t="s">
        <v>24</v>
      </c>
      <c r="M1621" s="2">
        <v>1.0987885194941263</v>
      </c>
      <c r="N1621">
        <v>4</v>
      </c>
      <c r="O1621" t="s">
        <v>25</v>
      </c>
      <c r="P1621" t="s">
        <v>357</v>
      </c>
      <c r="T1621">
        <v>1.098789</v>
      </c>
    </row>
    <row r="1622" spans="1:20">
      <c r="A1622">
        <v>36</v>
      </c>
      <c r="B1622" t="s">
        <v>1794</v>
      </c>
      <c r="C1622" t="s">
        <v>15</v>
      </c>
      <c r="D1622" t="s">
        <v>1781</v>
      </c>
      <c r="E1622" t="s">
        <v>17</v>
      </c>
      <c r="F1622" t="s">
        <v>60</v>
      </c>
      <c r="G1622" t="s">
        <v>19</v>
      </c>
      <c r="H1622" t="s">
        <v>1782</v>
      </c>
      <c r="I1622" t="s">
        <v>1783</v>
      </c>
      <c r="K1622" t="s">
        <v>23</v>
      </c>
      <c r="L1622" t="s">
        <v>24</v>
      </c>
      <c r="M1622" s="2">
        <v>5.2976278764276499</v>
      </c>
      <c r="N1622">
        <v>4</v>
      </c>
      <c r="O1622" t="s">
        <v>25</v>
      </c>
      <c r="P1622" t="s">
        <v>357</v>
      </c>
      <c r="T1622">
        <v>5.2976330000000003</v>
      </c>
    </row>
    <row r="1623" spans="1:20">
      <c r="A1623">
        <v>39</v>
      </c>
      <c r="B1623" t="s">
        <v>1795</v>
      </c>
      <c r="C1623" t="s">
        <v>15</v>
      </c>
      <c r="D1623" t="s">
        <v>1781</v>
      </c>
      <c r="E1623" t="s">
        <v>17</v>
      </c>
      <c r="F1623" t="s">
        <v>60</v>
      </c>
      <c r="G1623" t="s">
        <v>19</v>
      </c>
      <c r="H1623" t="s">
        <v>1782</v>
      </c>
      <c r="I1623" t="s">
        <v>1783</v>
      </c>
      <c r="K1623" t="s">
        <v>23</v>
      </c>
      <c r="L1623" t="s">
        <v>24</v>
      </c>
      <c r="M1623" s="2">
        <v>12.874211629263181</v>
      </c>
      <c r="N1623">
        <v>4</v>
      </c>
      <c r="O1623" t="s">
        <v>25</v>
      </c>
      <c r="P1623" t="s">
        <v>357</v>
      </c>
      <c r="T1623">
        <v>12.874223000000001</v>
      </c>
    </row>
    <row r="1624" spans="1:20">
      <c r="A1624">
        <v>40</v>
      </c>
      <c r="B1624" t="s">
        <v>1796</v>
      </c>
      <c r="C1624" t="s">
        <v>15</v>
      </c>
      <c r="D1624" t="s">
        <v>1781</v>
      </c>
      <c r="E1624" t="s">
        <v>17</v>
      </c>
      <c r="F1624" t="s">
        <v>60</v>
      </c>
      <c r="G1624" t="s">
        <v>19</v>
      </c>
      <c r="H1624" t="s">
        <v>1782</v>
      </c>
      <c r="I1624" t="s">
        <v>1783</v>
      </c>
      <c r="K1624" t="s">
        <v>23</v>
      </c>
      <c r="L1624" t="s">
        <v>24</v>
      </c>
      <c r="M1624" s="2">
        <v>1.5390964369906543</v>
      </c>
      <c r="N1624">
        <v>4</v>
      </c>
      <c r="O1624" t="s">
        <v>25</v>
      </c>
      <c r="P1624" t="s">
        <v>357</v>
      </c>
      <c r="T1624">
        <v>1.656379</v>
      </c>
    </row>
    <row r="1625" spans="1:20">
      <c r="A1625">
        <v>77</v>
      </c>
      <c r="B1625" t="s">
        <v>1805</v>
      </c>
      <c r="C1625" t="s">
        <v>15</v>
      </c>
      <c r="D1625" t="s">
        <v>1781</v>
      </c>
      <c r="E1625" t="s">
        <v>17</v>
      </c>
      <c r="F1625" t="s">
        <v>60</v>
      </c>
      <c r="G1625" t="s">
        <v>19</v>
      </c>
      <c r="H1625" t="s">
        <v>1782</v>
      </c>
      <c r="I1625" t="s">
        <v>1783</v>
      </c>
      <c r="K1625" t="s">
        <v>23</v>
      </c>
      <c r="L1625" t="s">
        <v>24</v>
      </c>
      <c r="M1625" s="2">
        <v>7.8571623285707934</v>
      </c>
      <c r="N1625">
        <v>4</v>
      </c>
      <c r="O1625" t="s">
        <v>25</v>
      </c>
      <c r="P1625" t="s">
        <v>1806</v>
      </c>
      <c r="T1625">
        <v>7.8571689999999998</v>
      </c>
    </row>
    <row r="1626" spans="1:20">
      <c r="A1626">
        <v>98</v>
      </c>
      <c r="B1626" t="s">
        <v>1814</v>
      </c>
      <c r="C1626" t="s">
        <v>15</v>
      </c>
      <c r="D1626" t="s">
        <v>1781</v>
      </c>
      <c r="E1626" t="s">
        <v>17</v>
      </c>
      <c r="F1626" t="s">
        <v>60</v>
      </c>
      <c r="G1626" t="s">
        <v>19</v>
      </c>
      <c r="H1626" t="s">
        <v>1782</v>
      </c>
      <c r="I1626" t="s">
        <v>1783</v>
      </c>
      <c r="K1626" t="s">
        <v>23</v>
      </c>
      <c r="L1626" t="s">
        <v>24</v>
      </c>
      <c r="M1626" s="2">
        <v>2.0057260184439292</v>
      </c>
      <c r="N1626">
        <v>4</v>
      </c>
      <c r="O1626" t="s">
        <v>25</v>
      </c>
      <c r="P1626" t="s">
        <v>1806</v>
      </c>
      <c r="T1626">
        <v>2.005728</v>
      </c>
    </row>
    <row r="1627" spans="1:20">
      <c r="A1627">
        <v>128</v>
      </c>
      <c r="B1627" t="s">
        <v>1826</v>
      </c>
      <c r="C1627" t="s">
        <v>15</v>
      </c>
      <c r="D1627" t="s">
        <v>1781</v>
      </c>
      <c r="E1627" t="s">
        <v>17</v>
      </c>
      <c r="F1627" t="s">
        <v>60</v>
      </c>
      <c r="G1627" t="s">
        <v>19</v>
      </c>
      <c r="H1627" t="s">
        <v>1782</v>
      </c>
      <c r="I1627" t="s">
        <v>1783</v>
      </c>
      <c r="K1627" t="s">
        <v>23</v>
      </c>
      <c r="L1627" t="s">
        <v>24</v>
      </c>
      <c r="M1627" s="2">
        <v>0.46353670401249364</v>
      </c>
      <c r="N1627">
        <v>4</v>
      </c>
      <c r="O1627" t="s">
        <v>25</v>
      </c>
      <c r="P1627" t="s">
        <v>64</v>
      </c>
      <c r="T1627">
        <v>0.46353699999999998</v>
      </c>
    </row>
    <row r="1628" spans="1:20">
      <c r="A1628">
        <v>159</v>
      </c>
      <c r="B1628" t="s">
        <v>1839</v>
      </c>
      <c r="C1628" t="s">
        <v>15</v>
      </c>
      <c r="D1628" t="s">
        <v>1781</v>
      </c>
      <c r="E1628" t="s">
        <v>17</v>
      </c>
      <c r="F1628" t="s">
        <v>60</v>
      </c>
      <c r="G1628" t="s">
        <v>19</v>
      </c>
      <c r="H1628" t="s">
        <v>1782</v>
      </c>
      <c r="I1628" t="s">
        <v>1783</v>
      </c>
      <c r="K1628" t="s">
        <v>23</v>
      </c>
      <c r="L1628" t="s">
        <v>24</v>
      </c>
      <c r="M1628" s="2">
        <v>4.0380549858408742E-2</v>
      </c>
      <c r="N1628">
        <v>4</v>
      </c>
      <c r="O1628" t="s">
        <v>25</v>
      </c>
      <c r="P1628" t="s">
        <v>1840</v>
      </c>
      <c r="T1628">
        <v>4.0381E-2</v>
      </c>
    </row>
    <row r="1629" spans="1:20">
      <c r="A1629">
        <v>160</v>
      </c>
      <c r="B1629" t="s">
        <v>1841</v>
      </c>
      <c r="C1629" t="s">
        <v>15</v>
      </c>
      <c r="D1629" t="s">
        <v>1781</v>
      </c>
      <c r="E1629" t="s">
        <v>17</v>
      </c>
      <c r="F1629" t="s">
        <v>60</v>
      </c>
      <c r="G1629" t="s">
        <v>19</v>
      </c>
      <c r="H1629" t="s">
        <v>1782</v>
      </c>
      <c r="I1629" t="s">
        <v>1783</v>
      </c>
      <c r="K1629" t="s">
        <v>23</v>
      </c>
      <c r="L1629" t="s">
        <v>24</v>
      </c>
      <c r="M1629" s="2">
        <v>2.958446227445476E-2</v>
      </c>
      <c r="N1629">
        <v>4</v>
      </c>
      <c r="O1629" t="s">
        <v>25</v>
      </c>
      <c r="P1629" t="s">
        <v>1840</v>
      </c>
      <c r="T1629">
        <v>2.9583999999999999E-2</v>
      </c>
    </row>
    <row r="1630" spans="1:20">
      <c r="A1630">
        <v>176</v>
      </c>
      <c r="B1630" t="s">
        <v>1848</v>
      </c>
      <c r="C1630" t="s">
        <v>15</v>
      </c>
      <c r="D1630" t="s">
        <v>1781</v>
      </c>
      <c r="E1630" t="s">
        <v>17</v>
      </c>
      <c r="F1630" t="s">
        <v>60</v>
      </c>
      <c r="G1630" t="s">
        <v>19</v>
      </c>
      <c r="H1630" t="s">
        <v>1782</v>
      </c>
      <c r="I1630" t="s">
        <v>1783</v>
      </c>
      <c r="K1630" t="s">
        <v>23</v>
      </c>
      <c r="L1630" t="s">
        <v>24</v>
      </c>
      <c r="M1630" s="2">
        <v>4.3461414528795164E-2</v>
      </c>
      <c r="N1630">
        <v>4</v>
      </c>
      <c r="O1630" t="s">
        <v>25</v>
      </c>
      <c r="P1630" t="s">
        <v>1849</v>
      </c>
      <c r="T1630">
        <v>4.3461E-2</v>
      </c>
    </row>
    <row r="1631" spans="1:20">
      <c r="A1631">
        <v>198</v>
      </c>
      <c r="B1631" t="s">
        <v>1858</v>
      </c>
      <c r="C1631" t="s">
        <v>15</v>
      </c>
      <c r="D1631" t="s">
        <v>1781</v>
      </c>
      <c r="E1631" t="s">
        <v>17</v>
      </c>
      <c r="F1631" t="s">
        <v>60</v>
      </c>
      <c r="G1631" t="s">
        <v>19</v>
      </c>
      <c r="H1631" t="s">
        <v>1782</v>
      </c>
      <c r="I1631" t="s">
        <v>1783</v>
      </c>
      <c r="K1631" t="s">
        <v>23</v>
      </c>
      <c r="L1631" t="s">
        <v>24</v>
      </c>
      <c r="M1631" s="2">
        <v>27.781674220753867</v>
      </c>
      <c r="N1631">
        <v>4</v>
      </c>
      <c r="O1631" t="s">
        <v>25</v>
      </c>
      <c r="P1631" t="s">
        <v>1859</v>
      </c>
      <c r="T1631">
        <v>27.781699</v>
      </c>
    </row>
    <row r="1632" spans="1:20">
      <c r="A1632">
        <v>210</v>
      </c>
      <c r="B1632" t="s">
        <v>1862</v>
      </c>
      <c r="C1632" t="s">
        <v>15</v>
      </c>
      <c r="D1632" t="s">
        <v>1781</v>
      </c>
      <c r="E1632" t="s">
        <v>17</v>
      </c>
      <c r="F1632" t="s">
        <v>60</v>
      </c>
      <c r="G1632" t="s">
        <v>19</v>
      </c>
      <c r="H1632" t="s">
        <v>1782</v>
      </c>
      <c r="I1632" t="s">
        <v>1783</v>
      </c>
      <c r="K1632" t="s">
        <v>23</v>
      </c>
      <c r="L1632" t="s">
        <v>24</v>
      </c>
      <c r="M1632" s="2">
        <v>18.043212430378119</v>
      </c>
      <c r="N1632">
        <v>4</v>
      </c>
      <c r="O1632" t="s">
        <v>25</v>
      </c>
      <c r="P1632" t="s">
        <v>1863</v>
      </c>
      <c r="T1632">
        <v>18.146476</v>
      </c>
    </row>
    <row r="1633" spans="1:20">
      <c r="A1633">
        <v>214</v>
      </c>
      <c r="B1633" t="s">
        <v>1864</v>
      </c>
      <c r="C1633" t="s">
        <v>15</v>
      </c>
      <c r="D1633" t="s">
        <v>1781</v>
      </c>
      <c r="E1633" t="s">
        <v>17</v>
      </c>
      <c r="F1633" t="s">
        <v>60</v>
      </c>
      <c r="G1633" t="s">
        <v>19</v>
      </c>
      <c r="H1633" t="s">
        <v>1782</v>
      </c>
      <c r="I1633" t="s">
        <v>1783</v>
      </c>
      <c r="K1633" t="s">
        <v>23</v>
      </c>
      <c r="L1633" t="s">
        <v>24</v>
      </c>
      <c r="M1633" s="2">
        <v>12.502148295468587</v>
      </c>
      <c r="N1633">
        <v>4</v>
      </c>
      <c r="O1633" t="s">
        <v>25</v>
      </c>
      <c r="P1633" t="s">
        <v>1863</v>
      </c>
      <c r="T1633">
        <v>12.502159000000001</v>
      </c>
    </row>
    <row r="1634" spans="1:20">
      <c r="A1634">
        <v>222</v>
      </c>
      <c r="B1634" t="s">
        <v>1865</v>
      </c>
      <c r="C1634" t="s">
        <v>15</v>
      </c>
      <c r="D1634" t="s">
        <v>1781</v>
      </c>
      <c r="E1634" t="s">
        <v>17</v>
      </c>
      <c r="F1634" t="s">
        <v>60</v>
      </c>
      <c r="G1634" t="s">
        <v>19</v>
      </c>
      <c r="H1634" t="s">
        <v>1782</v>
      </c>
      <c r="I1634" t="s">
        <v>1783</v>
      </c>
      <c r="K1634" t="s">
        <v>23</v>
      </c>
      <c r="L1634" t="s">
        <v>24</v>
      </c>
      <c r="M1634" s="2">
        <v>26.982543546354457</v>
      </c>
      <c r="N1634">
        <v>4</v>
      </c>
      <c r="O1634" t="s">
        <v>25</v>
      </c>
      <c r="P1634" t="s">
        <v>1866</v>
      </c>
      <c r="T1634">
        <v>26.982567</v>
      </c>
    </row>
    <row r="1635" spans="1:20">
      <c r="A1635">
        <v>232</v>
      </c>
      <c r="B1635" t="s">
        <v>1867</v>
      </c>
      <c r="C1635" t="s">
        <v>15</v>
      </c>
      <c r="D1635" t="s">
        <v>1781</v>
      </c>
      <c r="E1635" t="s">
        <v>17</v>
      </c>
      <c r="F1635" t="s">
        <v>60</v>
      </c>
      <c r="G1635" t="s">
        <v>19</v>
      </c>
      <c r="H1635" t="s">
        <v>1782</v>
      </c>
      <c r="I1635" t="s">
        <v>1783</v>
      </c>
      <c r="K1635" t="s">
        <v>23</v>
      </c>
      <c r="L1635" t="s">
        <v>24</v>
      </c>
      <c r="M1635" s="2">
        <v>6.4482393257982729</v>
      </c>
      <c r="N1635">
        <v>4</v>
      </c>
      <c r="O1635" t="s">
        <v>25</v>
      </c>
      <c r="P1635" t="s">
        <v>1868</v>
      </c>
      <c r="T1635">
        <v>6.448245</v>
      </c>
    </row>
    <row r="1636" spans="1:20">
      <c r="A1636">
        <v>236</v>
      </c>
      <c r="B1636" t="s">
        <v>1869</v>
      </c>
      <c r="C1636" t="s">
        <v>15</v>
      </c>
      <c r="D1636" t="s">
        <v>1781</v>
      </c>
      <c r="E1636" t="s">
        <v>17</v>
      </c>
      <c r="F1636" t="s">
        <v>60</v>
      </c>
      <c r="G1636" t="s">
        <v>19</v>
      </c>
      <c r="H1636" t="s">
        <v>1782</v>
      </c>
      <c r="I1636" t="s">
        <v>1783</v>
      </c>
      <c r="K1636" t="s">
        <v>23</v>
      </c>
      <c r="L1636" t="s">
        <v>24</v>
      </c>
      <c r="M1636" s="2">
        <v>5.7134995028244111</v>
      </c>
      <c r="N1636">
        <v>4</v>
      </c>
      <c r="O1636" t="s">
        <v>25</v>
      </c>
      <c r="P1636" t="s">
        <v>1868</v>
      </c>
      <c r="T1636">
        <v>5.7135049999999996</v>
      </c>
    </row>
    <row r="1637" spans="1:20">
      <c r="A1637">
        <v>241</v>
      </c>
      <c r="B1637" t="s">
        <v>1872</v>
      </c>
      <c r="C1637" t="s">
        <v>15</v>
      </c>
      <c r="D1637" t="s">
        <v>1781</v>
      </c>
      <c r="E1637" t="s">
        <v>17</v>
      </c>
      <c r="F1637" t="s">
        <v>60</v>
      </c>
      <c r="G1637" t="s">
        <v>19</v>
      </c>
      <c r="H1637" t="s">
        <v>1782</v>
      </c>
      <c r="I1637" t="s">
        <v>1783</v>
      </c>
      <c r="K1637" t="s">
        <v>23</v>
      </c>
      <c r="L1637" t="s">
        <v>24</v>
      </c>
      <c r="M1637" s="2">
        <v>1.9267749941930286</v>
      </c>
      <c r="N1637">
        <v>4</v>
      </c>
      <c r="O1637" t="s">
        <v>25</v>
      </c>
      <c r="P1637" t="s">
        <v>1873</v>
      </c>
      <c r="T1637">
        <v>1.926777</v>
      </c>
    </row>
    <row r="1638" spans="1:20">
      <c r="A1638">
        <v>242</v>
      </c>
      <c r="B1638" t="s">
        <v>1874</v>
      </c>
      <c r="C1638" t="s">
        <v>15</v>
      </c>
      <c r="D1638" t="s">
        <v>1781</v>
      </c>
      <c r="E1638" t="s">
        <v>17</v>
      </c>
      <c r="F1638" t="s">
        <v>60</v>
      </c>
      <c r="G1638" t="s">
        <v>19</v>
      </c>
      <c r="H1638" t="s">
        <v>1782</v>
      </c>
      <c r="I1638" t="s">
        <v>1783</v>
      </c>
      <c r="K1638" t="s">
        <v>23</v>
      </c>
      <c r="L1638" t="s">
        <v>24</v>
      </c>
      <c r="M1638" s="2">
        <v>1.0096943936780614</v>
      </c>
      <c r="N1638">
        <v>4</v>
      </c>
      <c r="O1638" t="s">
        <v>25</v>
      </c>
      <c r="P1638" t="s">
        <v>1875</v>
      </c>
      <c r="T1638">
        <v>1.009695</v>
      </c>
    </row>
    <row r="1639" spans="1:20">
      <c r="A1639">
        <v>243</v>
      </c>
      <c r="B1639" t="s">
        <v>1876</v>
      </c>
      <c r="C1639" t="s">
        <v>15</v>
      </c>
      <c r="D1639" t="s">
        <v>1781</v>
      </c>
      <c r="E1639" t="s">
        <v>17</v>
      </c>
      <c r="F1639" t="s">
        <v>60</v>
      </c>
      <c r="G1639" t="s">
        <v>19</v>
      </c>
      <c r="H1639" t="s">
        <v>1782</v>
      </c>
      <c r="I1639" t="s">
        <v>1783</v>
      </c>
      <c r="K1639" t="s">
        <v>23</v>
      </c>
      <c r="L1639" t="s">
        <v>24</v>
      </c>
      <c r="M1639" s="2">
        <v>1.0736494951641518</v>
      </c>
      <c r="N1639">
        <v>4</v>
      </c>
      <c r="O1639" t="s">
        <v>25</v>
      </c>
      <c r="P1639" t="s">
        <v>1877</v>
      </c>
      <c r="T1639">
        <v>1.07365</v>
      </c>
    </row>
    <row r="1640" spans="1:20">
      <c r="A1640">
        <v>244</v>
      </c>
      <c r="B1640" t="s">
        <v>1878</v>
      </c>
      <c r="C1640" t="s">
        <v>15</v>
      </c>
      <c r="D1640" t="s">
        <v>1781</v>
      </c>
      <c r="E1640" t="s">
        <v>17</v>
      </c>
      <c r="F1640" t="s">
        <v>60</v>
      </c>
      <c r="G1640" t="s">
        <v>19</v>
      </c>
      <c r="H1640" t="s">
        <v>1782</v>
      </c>
      <c r="I1640" t="s">
        <v>1783</v>
      </c>
      <c r="K1640" t="s">
        <v>23</v>
      </c>
      <c r="L1640" t="s">
        <v>24</v>
      </c>
      <c r="M1640" s="2">
        <v>0.24853807767009484</v>
      </c>
      <c r="N1640">
        <v>4</v>
      </c>
      <c r="O1640" t="s">
        <v>25</v>
      </c>
      <c r="P1640" t="s">
        <v>1879</v>
      </c>
      <c r="T1640">
        <v>0.24853800000000001</v>
      </c>
    </row>
    <row r="1641" spans="1:20">
      <c r="A1641">
        <v>245</v>
      </c>
      <c r="B1641" t="s">
        <v>1880</v>
      </c>
      <c r="C1641" t="s">
        <v>15</v>
      </c>
      <c r="D1641" t="s">
        <v>1781</v>
      </c>
      <c r="E1641" t="s">
        <v>17</v>
      </c>
      <c r="F1641" t="s">
        <v>60</v>
      </c>
      <c r="G1641" t="s">
        <v>19</v>
      </c>
      <c r="H1641" t="s">
        <v>1782</v>
      </c>
      <c r="I1641" t="s">
        <v>1783</v>
      </c>
      <c r="K1641" t="s">
        <v>23</v>
      </c>
      <c r="L1641" t="s">
        <v>24</v>
      </c>
      <c r="M1641" s="2">
        <v>9.0527134123740402E-2</v>
      </c>
      <c r="N1641">
        <v>4</v>
      </c>
      <c r="O1641" t="s">
        <v>25</v>
      </c>
      <c r="P1641" t="s">
        <v>1881</v>
      </c>
      <c r="T1641">
        <v>9.0526999999999996E-2</v>
      </c>
    </row>
    <row r="1642" spans="1:20">
      <c r="A1642">
        <v>246</v>
      </c>
      <c r="B1642" t="s">
        <v>1882</v>
      </c>
      <c r="C1642" t="s">
        <v>15</v>
      </c>
      <c r="D1642" t="s">
        <v>1781</v>
      </c>
      <c r="E1642" t="s">
        <v>17</v>
      </c>
      <c r="F1642" t="s">
        <v>60</v>
      </c>
      <c r="G1642" t="s">
        <v>19</v>
      </c>
      <c r="H1642" t="s">
        <v>1782</v>
      </c>
      <c r="I1642" t="s">
        <v>1783</v>
      </c>
      <c r="K1642" t="s">
        <v>23</v>
      </c>
      <c r="L1642" t="s">
        <v>24</v>
      </c>
      <c r="M1642" s="2">
        <v>0.41588335400779863</v>
      </c>
      <c r="N1642">
        <v>4</v>
      </c>
      <c r="O1642" t="s">
        <v>25</v>
      </c>
      <c r="P1642" t="s">
        <v>1883</v>
      </c>
      <c r="T1642">
        <v>0.41588399999999998</v>
      </c>
    </row>
    <row r="1643" spans="1:20">
      <c r="A1643">
        <v>247</v>
      </c>
      <c r="B1643" t="s">
        <v>1884</v>
      </c>
      <c r="C1643" t="s">
        <v>15</v>
      </c>
      <c r="D1643" t="s">
        <v>1781</v>
      </c>
      <c r="E1643" t="s">
        <v>17</v>
      </c>
      <c r="F1643" t="s">
        <v>60</v>
      </c>
      <c r="G1643" t="s">
        <v>19</v>
      </c>
      <c r="H1643" t="s">
        <v>1782</v>
      </c>
      <c r="I1643" t="s">
        <v>1783</v>
      </c>
      <c r="K1643" t="s">
        <v>23</v>
      </c>
      <c r="L1643" t="s">
        <v>24</v>
      </c>
      <c r="M1643" s="2">
        <v>7.7011494590867979E-2</v>
      </c>
      <c r="N1643">
        <v>4</v>
      </c>
      <c r="O1643" t="s">
        <v>25</v>
      </c>
      <c r="P1643" t="s">
        <v>1885</v>
      </c>
      <c r="T1643">
        <v>7.7011999999999997E-2</v>
      </c>
    </row>
    <row r="1644" spans="1:20">
      <c r="A1644">
        <v>347</v>
      </c>
      <c r="B1644" t="s">
        <v>1913</v>
      </c>
      <c r="C1644" t="s">
        <v>15</v>
      </c>
      <c r="D1644" t="s">
        <v>1781</v>
      </c>
      <c r="E1644" t="s">
        <v>17</v>
      </c>
      <c r="F1644" t="s">
        <v>60</v>
      </c>
      <c r="G1644" t="s">
        <v>19</v>
      </c>
      <c r="H1644" t="s">
        <v>1782</v>
      </c>
      <c r="I1644" t="s">
        <v>1783</v>
      </c>
      <c r="K1644" t="s">
        <v>23</v>
      </c>
      <c r="L1644" t="s">
        <v>24</v>
      </c>
      <c r="M1644" s="2">
        <v>6.4602325603060144</v>
      </c>
      <c r="N1644">
        <v>4</v>
      </c>
      <c r="O1644" t="s">
        <v>25</v>
      </c>
      <c r="P1644" t="s">
        <v>1918</v>
      </c>
      <c r="T1644" t="s">
        <v>26</v>
      </c>
    </row>
    <row r="1645" spans="1:20">
      <c r="A1645">
        <v>1</v>
      </c>
      <c r="B1645" t="s">
        <v>1954</v>
      </c>
      <c r="C1645" t="s">
        <v>15</v>
      </c>
      <c r="D1645" t="s">
        <v>1781</v>
      </c>
      <c r="E1645" t="s">
        <v>17</v>
      </c>
      <c r="F1645" t="s">
        <v>60</v>
      </c>
      <c r="G1645" t="s">
        <v>19</v>
      </c>
      <c r="H1645" t="s">
        <v>1782</v>
      </c>
      <c r="I1645" t="s">
        <v>1783</v>
      </c>
      <c r="K1645" t="s">
        <v>23</v>
      </c>
      <c r="L1645" t="s">
        <v>24</v>
      </c>
      <c r="M1645" s="2">
        <v>23.611102355406413</v>
      </c>
      <c r="N1645">
        <v>4</v>
      </c>
      <c r="O1645" t="s">
        <v>25</v>
      </c>
      <c r="P1645" t="s">
        <v>1955</v>
      </c>
      <c r="T1645">
        <v>23.611122999999999</v>
      </c>
    </row>
    <row r="1646" spans="1:20">
      <c r="A1646">
        <v>2</v>
      </c>
      <c r="B1646" t="s">
        <v>1956</v>
      </c>
      <c r="C1646" t="s">
        <v>15</v>
      </c>
      <c r="D1646" t="s">
        <v>1781</v>
      </c>
      <c r="E1646" t="s">
        <v>17</v>
      </c>
      <c r="F1646" t="s">
        <v>60</v>
      </c>
      <c r="G1646" t="s">
        <v>19</v>
      </c>
      <c r="H1646" t="s">
        <v>1782</v>
      </c>
      <c r="I1646" t="s">
        <v>1783</v>
      </c>
      <c r="K1646" t="s">
        <v>23</v>
      </c>
      <c r="L1646" t="s">
        <v>24</v>
      </c>
      <c r="M1646" s="2">
        <v>2.2703618276886277</v>
      </c>
      <c r="N1646">
        <v>4</v>
      </c>
      <c r="O1646" t="s">
        <v>25</v>
      </c>
      <c r="P1646" t="s">
        <v>1955</v>
      </c>
      <c r="T1646">
        <v>2.2703639999999998</v>
      </c>
    </row>
    <row r="1647" spans="1:20">
      <c r="A1647">
        <v>17</v>
      </c>
      <c r="B1647" t="s">
        <v>1957</v>
      </c>
      <c r="C1647" t="s">
        <v>15</v>
      </c>
      <c r="D1647" t="s">
        <v>1781</v>
      </c>
      <c r="E1647" t="s">
        <v>17</v>
      </c>
      <c r="F1647" t="s">
        <v>60</v>
      </c>
      <c r="G1647" t="s">
        <v>19</v>
      </c>
      <c r="H1647" t="s">
        <v>1782</v>
      </c>
      <c r="I1647" t="s">
        <v>1783</v>
      </c>
      <c r="K1647" t="s">
        <v>23</v>
      </c>
      <c r="L1647" t="s">
        <v>24</v>
      </c>
      <c r="M1647" s="2">
        <v>13.535477048378249</v>
      </c>
      <c r="N1647">
        <v>4</v>
      </c>
      <c r="O1647" t="s">
        <v>25</v>
      </c>
      <c r="P1647" t="s">
        <v>1958</v>
      </c>
      <c r="T1647">
        <v>13.535489</v>
      </c>
    </row>
    <row r="1648" spans="1:20">
      <c r="A1648">
        <v>22</v>
      </c>
      <c r="B1648" t="s">
        <v>1959</v>
      </c>
      <c r="C1648" t="s">
        <v>15</v>
      </c>
      <c r="D1648" t="s">
        <v>1781</v>
      </c>
      <c r="E1648" t="s">
        <v>17</v>
      </c>
      <c r="F1648" t="s">
        <v>60</v>
      </c>
      <c r="G1648" t="s">
        <v>19</v>
      </c>
      <c r="H1648" t="s">
        <v>1782</v>
      </c>
      <c r="I1648" t="s">
        <v>1783</v>
      </c>
      <c r="K1648" t="s">
        <v>23</v>
      </c>
      <c r="L1648" t="s">
        <v>24</v>
      </c>
      <c r="M1648" s="2">
        <v>36.404405079740833</v>
      </c>
      <c r="N1648">
        <v>4</v>
      </c>
      <c r="O1648" t="s">
        <v>25</v>
      </c>
      <c r="P1648" t="s">
        <v>357</v>
      </c>
      <c r="T1648">
        <v>36.404437000000001</v>
      </c>
    </row>
    <row r="1649" spans="1:20">
      <c r="A1649">
        <v>23</v>
      </c>
      <c r="B1649" t="s">
        <v>1960</v>
      </c>
      <c r="C1649" t="s">
        <v>15</v>
      </c>
      <c r="D1649" t="s">
        <v>1781</v>
      </c>
      <c r="E1649" t="s">
        <v>17</v>
      </c>
      <c r="F1649" t="s">
        <v>60</v>
      </c>
      <c r="G1649" t="s">
        <v>19</v>
      </c>
      <c r="H1649" t="s">
        <v>1782</v>
      </c>
      <c r="I1649" t="s">
        <v>1783</v>
      </c>
      <c r="K1649" t="s">
        <v>23</v>
      </c>
      <c r="L1649" t="s">
        <v>24</v>
      </c>
      <c r="M1649" s="2">
        <v>0.69219142026163494</v>
      </c>
      <c r="N1649">
        <v>4</v>
      </c>
      <c r="O1649" t="s">
        <v>25</v>
      </c>
      <c r="P1649" t="s">
        <v>1722</v>
      </c>
      <c r="T1649">
        <v>0.69219200000000003</v>
      </c>
    </row>
    <row r="1650" spans="1:20">
      <c r="A1650">
        <v>24</v>
      </c>
      <c r="B1650" t="s">
        <v>1961</v>
      </c>
      <c r="C1650" t="s">
        <v>15</v>
      </c>
      <c r="D1650" t="s">
        <v>1781</v>
      </c>
      <c r="E1650" t="s">
        <v>17</v>
      </c>
      <c r="F1650" t="s">
        <v>60</v>
      </c>
      <c r="G1650" t="s">
        <v>19</v>
      </c>
      <c r="H1650" t="s">
        <v>1782</v>
      </c>
      <c r="I1650" t="s">
        <v>1783</v>
      </c>
      <c r="K1650" t="s">
        <v>23</v>
      </c>
      <c r="L1650" t="s">
        <v>24</v>
      </c>
      <c r="M1650" s="2">
        <v>6.1873418865490777</v>
      </c>
      <c r="N1650">
        <v>4</v>
      </c>
      <c r="O1650" t="s">
        <v>25</v>
      </c>
      <c r="P1650" t="s">
        <v>357</v>
      </c>
      <c r="T1650">
        <v>6.1873469999999999</v>
      </c>
    </row>
    <row r="1651" spans="1:20">
      <c r="A1651">
        <v>25</v>
      </c>
      <c r="B1651" t="s">
        <v>1962</v>
      </c>
      <c r="C1651" t="s">
        <v>15</v>
      </c>
      <c r="D1651" t="s">
        <v>1781</v>
      </c>
      <c r="E1651" t="s">
        <v>17</v>
      </c>
      <c r="F1651" t="s">
        <v>60</v>
      </c>
      <c r="G1651" t="s">
        <v>19</v>
      </c>
      <c r="H1651" t="s">
        <v>1782</v>
      </c>
      <c r="I1651" t="s">
        <v>1783</v>
      </c>
      <c r="K1651" t="s">
        <v>23</v>
      </c>
      <c r="L1651" t="s">
        <v>24</v>
      </c>
      <c r="M1651" s="2">
        <v>18.568471297252685</v>
      </c>
      <c r="N1651">
        <v>4</v>
      </c>
      <c r="O1651" t="s">
        <v>25</v>
      </c>
      <c r="P1651" t="s">
        <v>357</v>
      </c>
      <c r="T1651">
        <v>18.568487999999999</v>
      </c>
    </row>
    <row r="1652" spans="1:20">
      <c r="A1652">
        <v>26</v>
      </c>
      <c r="B1652" t="s">
        <v>1963</v>
      </c>
      <c r="C1652" t="s">
        <v>15</v>
      </c>
      <c r="D1652" t="s">
        <v>1781</v>
      </c>
      <c r="E1652" t="s">
        <v>17</v>
      </c>
      <c r="F1652" t="s">
        <v>60</v>
      </c>
      <c r="G1652" t="s">
        <v>19</v>
      </c>
      <c r="H1652" t="s">
        <v>1782</v>
      </c>
      <c r="I1652" t="s">
        <v>1783</v>
      </c>
      <c r="K1652" t="s">
        <v>23</v>
      </c>
      <c r="L1652" t="s">
        <v>24</v>
      </c>
      <c r="M1652" s="2">
        <v>14.500862693792223</v>
      </c>
      <c r="N1652">
        <v>4</v>
      </c>
      <c r="O1652" t="s">
        <v>25</v>
      </c>
      <c r="P1652" t="s">
        <v>357</v>
      </c>
      <c r="T1652">
        <v>14.500876</v>
      </c>
    </row>
    <row r="1653" spans="1:20">
      <c r="A1653">
        <v>43</v>
      </c>
      <c r="B1653" t="s">
        <v>1964</v>
      </c>
      <c r="C1653" t="s">
        <v>15</v>
      </c>
      <c r="D1653" t="s">
        <v>1781</v>
      </c>
      <c r="E1653" t="s">
        <v>17</v>
      </c>
      <c r="F1653" t="s">
        <v>60</v>
      </c>
      <c r="G1653" t="s">
        <v>19</v>
      </c>
      <c r="H1653" t="s">
        <v>1782</v>
      </c>
      <c r="I1653" t="s">
        <v>1783</v>
      </c>
      <c r="K1653" t="s">
        <v>23</v>
      </c>
      <c r="L1653" t="s">
        <v>24</v>
      </c>
      <c r="M1653" s="2">
        <v>100.56535515164845</v>
      </c>
      <c r="N1653">
        <v>4</v>
      </c>
      <c r="O1653" t="s">
        <v>25</v>
      </c>
      <c r="P1653" t="s">
        <v>1965</v>
      </c>
      <c r="T1653">
        <v>100.89739</v>
      </c>
    </row>
    <row r="1654" spans="1:20">
      <c r="A1654">
        <v>44</v>
      </c>
      <c r="B1654" t="s">
        <v>1966</v>
      </c>
      <c r="C1654" t="s">
        <v>15</v>
      </c>
      <c r="D1654" t="s">
        <v>1781</v>
      </c>
      <c r="E1654" t="s">
        <v>17</v>
      </c>
      <c r="F1654" t="s">
        <v>60</v>
      </c>
      <c r="G1654" t="s">
        <v>19</v>
      </c>
      <c r="H1654" t="s">
        <v>1782</v>
      </c>
      <c r="I1654" t="s">
        <v>1783</v>
      </c>
      <c r="K1654" t="s">
        <v>23</v>
      </c>
      <c r="L1654" t="s">
        <v>24</v>
      </c>
      <c r="M1654" s="2">
        <v>3.4185036420829973</v>
      </c>
      <c r="N1654">
        <v>4</v>
      </c>
      <c r="O1654" t="s">
        <v>25</v>
      </c>
      <c r="P1654" t="s">
        <v>64</v>
      </c>
      <c r="T1654">
        <v>3.418507</v>
      </c>
    </row>
    <row r="1655" spans="1:20">
      <c r="A1655">
        <v>45</v>
      </c>
      <c r="B1655" t="s">
        <v>1967</v>
      </c>
      <c r="C1655" t="s">
        <v>15</v>
      </c>
      <c r="D1655" t="s">
        <v>1781</v>
      </c>
      <c r="E1655" t="s">
        <v>17</v>
      </c>
      <c r="F1655" t="s">
        <v>60</v>
      </c>
      <c r="G1655" t="s">
        <v>19</v>
      </c>
      <c r="H1655" t="s">
        <v>1782</v>
      </c>
      <c r="I1655" t="s">
        <v>1783</v>
      </c>
      <c r="K1655" t="s">
        <v>23</v>
      </c>
      <c r="L1655" t="s">
        <v>24</v>
      </c>
      <c r="M1655" s="2">
        <v>1.6727793867344063</v>
      </c>
      <c r="N1655">
        <v>4</v>
      </c>
      <c r="O1655" t="s">
        <v>25</v>
      </c>
      <c r="P1655" t="s">
        <v>64</v>
      </c>
      <c r="T1655">
        <v>1.6727810000000001</v>
      </c>
    </row>
    <row r="1656" spans="1:20">
      <c r="A1656">
        <v>48</v>
      </c>
      <c r="B1656" t="s">
        <v>1968</v>
      </c>
      <c r="C1656" t="s">
        <v>15</v>
      </c>
      <c r="D1656" t="s">
        <v>1781</v>
      </c>
      <c r="E1656" t="s">
        <v>17</v>
      </c>
      <c r="F1656" t="s">
        <v>60</v>
      </c>
      <c r="G1656" t="s">
        <v>19</v>
      </c>
      <c r="H1656" t="s">
        <v>1782</v>
      </c>
      <c r="I1656" t="s">
        <v>1783</v>
      </c>
      <c r="K1656" t="s">
        <v>23</v>
      </c>
      <c r="L1656" t="s">
        <v>24</v>
      </c>
      <c r="M1656" s="2">
        <v>4.4259317238550384</v>
      </c>
      <c r="N1656">
        <v>4</v>
      </c>
      <c r="O1656" t="s">
        <v>25</v>
      </c>
      <c r="P1656" t="s">
        <v>64</v>
      </c>
      <c r="T1656">
        <v>4.4259360000000001</v>
      </c>
    </row>
    <row r="1657" spans="1:20">
      <c r="A1657">
        <v>52</v>
      </c>
      <c r="B1657" t="s">
        <v>1969</v>
      </c>
      <c r="C1657" t="s">
        <v>15</v>
      </c>
      <c r="D1657" t="s">
        <v>1781</v>
      </c>
      <c r="E1657" t="s">
        <v>17</v>
      </c>
      <c r="F1657" t="s">
        <v>60</v>
      </c>
      <c r="G1657" t="s">
        <v>19</v>
      </c>
      <c r="H1657" t="s">
        <v>1782</v>
      </c>
      <c r="I1657" t="s">
        <v>1783</v>
      </c>
      <c r="K1657" t="s">
        <v>23</v>
      </c>
      <c r="L1657" t="s">
        <v>24</v>
      </c>
      <c r="M1657" s="2">
        <v>4.5142555408390699</v>
      </c>
      <c r="N1657">
        <v>4</v>
      </c>
      <c r="O1657" t="s">
        <v>25</v>
      </c>
      <c r="P1657" t="s">
        <v>1970</v>
      </c>
      <c r="T1657">
        <v>4.5142600000000002</v>
      </c>
    </row>
    <row r="1658" spans="1:20">
      <c r="A1658">
        <v>53</v>
      </c>
      <c r="B1658" t="s">
        <v>1971</v>
      </c>
      <c r="C1658" t="s">
        <v>15</v>
      </c>
      <c r="D1658" t="s">
        <v>1781</v>
      </c>
      <c r="E1658" t="s">
        <v>17</v>
      </c>
      <c r="F1658" t="s">
        <v>60</v>
      </c>
      <c r="G1658" t="s">
        <v>19</v>
      </c>
      <c r="H1658" t="s">
        <v>1782</v>
      </c>
      <c r="I1658" t="s">
        <v>1783</v>
      </c>
      <c r="K1658" t="s">
        <v>23</v>
      </c>
      <c r="L1658" t="s">
        <v>24</v>
      </c>
      <c r="M1658" s="2">
        <v>12.760535248068873</v>
      </c>
      <c r="N1658">
        <v>4</v>
      </c>
      <c r="O1658" t="s">
        <v>25</v>
      </c>
      <c r="P1658" t="s">
        <v>64</v>
      </c>
      <c r="T1658">
        <v>12.760547000000001</v>
      </c>
    </row>
    <row r="1659" spans="1:20">
      <c r="A1659">
        <v>54</v>
      </c>
      <c r="B1659" t="s">
        <v>1972</v>
      </c>
      <c r="C1659" t="s">
        <v>15</v>
      </c>
      <c r="D1659" t="s">
        <v>1781</v>
      </c>
      <c r="E1659" t="s">
        <v>17</v>
      </c>
      <c r="F1659" t="s">
        <v>60</v>
      </c>
      <c r="G1659" t="s">
        <v>19</v>
      </c>
      <c r="H1659" t="s">
        <v>1782</v>
      </c>
      <c r="I1659" t="s">
        <v>1783</v>
      </c>
      <c r="K1659" t="s">
        <v>23</v>
      </c>
      <c r="L1659" t="s">
        <v>24</v>
      </c>
      <c r="M1659" s="2">
        <v>0.57061408375876599</v>
      </c>
      <c r="N1659">
        <v>4</v>
      </c>
      <c r="O1659" t="s">
        <v>25</v>
      </c>
      <c r="P1659" t="s">
        <v>64</v>
      </c>
      <c r="T1659">
        <v>0.57061499999999998</v>
      </c>
    </row>
    <row r="1660" spans="1:20">
      <c r="A1660">
        <v>55</v>
      </c>
      <c r="B1660" t="s">
        <v>1973</v>
      </c>
      <c r="C1660" t="s">
        <v>15</v>
      </c>
      <c r="D1660" t="s">
        <v>1781</v>
      </c>
      <c r="E1660" t="s">
        <v>17</v>
      </c>
      <c r="F1660" t="s">
        <v>60</v>
      </c>
      <c r="G1660" t="s">
        <v>19</v>
      </c>
      <c r="H1660" t="s">
        <v>1782</v>
      </c>
      <c r="I1660" t="s">
        <v>1783</v>
      </c>
      <c r="K1660" t="s">
        <v>23</v>
      </c>
      <c r="L1660" t="s">
        <v>24</v>
      </c>
      <c r="M1660" s="2">
        <v>41.017151923466592</v>
      </c>
      <c r="N1660">
        <v>4</v>
      </c>
      <c r="O1660" t="s">
        <v>25</v>
      </c>
      <c r="P1660" t="s">
        <v>64</v>
      </c>
      <c r="T1660">
        <v>41.017187999999997</v>
      </c>
    </row>
    <row r="1661" spans="1:20">
      <c r="A1661">
        <v>58</v>
      </c>
      <c r="B1661" t="s">
        <v>1974</v>
      </c>
      <c r="C1661" t="s">
        <v>15</v>
      </c>
      <c r="D1661" t="s">
        <v>1781</v>
      </c>
      <c r="E1661" t="s">
        <v>17</v>
      </c>
      <c r="F1661" t="s">
        <v>60</v>
      </c>
      <c r="G1661" t="s">
        <v>19</v>
      </c>
      <c r="H1661" t="s">
        <v>1782</v>
      </c>
      <c r="I1661" t="s">
        <v>1783</v>
      </c>
      <c r="K1661" t="s">
        <v>23</v>
      </c>
      <c r="L1661" t="s">
        <v>24</v>
      </c>
      <c r="M1661" s="2">
        <v>12.967584333038454</v>
      </c>
      <c r="N1661">
        <v>4</v>
      </c>
      <c r="O1661" t="s">
        <v>25</v>
      </c>
      <c r="P1661" t="s">
        <v>64</v>
      </c>
      <c r="T1661">
        <v>11.33404</v>
      </c>
    </row>
    <row r="1662" spans="1:20">
      <c r="A1662">
        <v>59</v>
      </c>
      <c r="B1662" t="s">
        <v>1975</v>
      </c>
      <c r="C1662" t="s">
        <v>15</v>
      </c>
      <c r="D1662" t="s">
        <v>1781</v>
      </c>
      <c r="E1662" t="s">
        <v>17</v>
      </c>
      <c r="F1662" t="s">
        <v>60</v>
      </c>
      <c r="G1662" t="s">
        <v>19</v>
      </c>
      <c r="H1662" t="s">
        <v>1782</v>
      </c>
      <c r="I1662" t="s">
        <v>1783</v>
      </c>
      <c r="K1662" t="s">
        <v>23</v>
      </c>
      <c r="L1662" t="s">
        <v>24</v>
      </c>
      <c r="M1662" s="2">
        <v>21.16259304917887</v>
      </c>
      <c r="N1662">
        <v>4</v>
      </c>
      <c r="O1662" t="s">
        <v>25</v>
      </c>
      <c r="P1662" t="s">
        <v>1955</v>
      </c>
      <c r="T1662">
        <v>21.830065999999999</v>
      </c>
    </row>
    <row r="1663" spans="1:20">
      <c r="A1663">
        <v>60</v>
      </c>
      <c r="B1663" t="s">
        <v>1976</v>
      </c>
      <c r="C1663" t="s">
        <v>15</v>
      </c>
      <c r="D1663" t="s">
        <v>1781</v>
      </c>
      <c r="E1663" t="s">
        <v>17</v>
      </c>
      <c r="F1663" t="s">
        <v>60</v>
      </c>
      <c r="G1663" t="s">
        <v>19</v>
      </c>
      <c r="H1663" t="s">
        <v>1782</v>
      </c>
      <c r="I1663" t="s">
        <v>1783</v>
      </c>
      <c r="K1663" t="s">
        <v>23</v>
      </c>
      <c r="L1663" t="s">
        <v>24</v>
      </c>
      <c r="M1663" s="2">
        <v>0.7874241021433902</v>
      </c>
      <c r="N1663">
        <v>4</v>
      </c>
      <c r="O1663" t="s">
        <v>25</v>
      </c>
      <c r="P1663" t="s">
        <v>64</v>
      </c>
      <c r="T1663">
        <v>0.78742500000000004</v>
      </c>
    </row>
    <row r="1664" spans="1:20">
      <c r="A1664">
        <v>63</v>
      </c>
      <c r="B1664" t="s">
        <v>1977</v>
      </c>
      <c r="C1664" t="s">
        <v>15</v>
      </c>
      <c r="D1664" t="s">
        <v>1781</v>
      </c>
      <c r="E1664" t="s">
        <v>17</v>
      </c>
      <c r="F1664" t="s">
        <v>60</v>
      </c>
      <c r="G1664" t="s">
        <v>19</v>
      </c>
      <c r="H1664" t="s">
        <v>1782</v>
      </c>
      <c r="I1664" t="s">
        <v>1783</v>
      </c>
      <c r="K1664" t="s">
        <v>23</v>
      </c>
      <c r="L1664" t="s">
        <v>24</v>
      </c>
      <c r="M1664" s="2">
        <v>4.2562259690228963</v>
      </c>
      <c r="N1664">
        <v>4</v>
      </c>
      <c r="O1664" t="s">
        <v>25</v>
      </c>
      <c r="P1664" t="s">
        <v>1965</v>
      </c>
      <c r="T1664">
        <v>4.2785029999999997</v>
      </c>
    </row>
    <row r="1665" spans="1:20">
      <c r="A1665">
        <v>65</v>
      </c>
      <c r="B1665" t="s">
        <v>1978</v>
      </c>
      <c r="C1665" t="s">
        <v>15</v>
      </c>
      <c r="D1665" t="s">
        <v>1781</v>
      </c>
      <c r="E1665" t="s">
        <v>17</v>
      </c>
      <c r="F1665" t="s">
        <v>60</v>
      </c>
      <c r="G1665" t="s">
        <v>19</v>
      </c>
      <c r="H1665" t="s">
        <v>1782</v>
      </c>
      <c r="I1665" t="s">
        <v>1783</v>
      </c>
      <c r="K1665" t="s">
        <v>23</v>
      </c>
      <c r="L1665" t="s">
        <v>24</v>
      </c>
      <c r="M1665" s="2">
        <v>15.631155363911773</v>
      </c>
      <c r="N1665">
        <v>4</v>
      </c>
      <c r="O1665" t="s">
        <v>25</v>
      </c>
      <c r="P1665" t="s">
        <v>1965</v>
      </c>
      <c r="T1665">
        <v>16.421395</v>
      </c>
    </row>
    <row r="1666" spans="1:20">
      <c r="A1666">
        <v>67</v>
      </c>
      <c r="B1666" t="s">
        <v>1979</v>
      </c>
      <c r="C1666" t="s">
        <v>15</v>
      </c>
      <c r="D1666" t="s">
        <v>1781</v>
      </c>
      <c r="E1666" t="s">
        <v>17</v>
      </c>
      <c r="F1666" t="s">
        <v>60</v>
      </c>
      <c r="G1666" t="s">
        <v>19</v>
      </c>
      <c r="H1666" t="s">
        <v>1782</v>
      </c>
      <c r="I1666" t="s">
        <v>1783</v>
      </c>
      <c r="K1666" t="s">
        <v>23</v>
      </c>
      <c r="L1666" t="s">
        <v>24</v>
      </c>
      <c r="M1666" s="2">
        <v>13.859607450220665</v>
      </c>
      <c r="N1666">
        <v>4</v>
      </c>
      <c r="O1666" t="s">
        <v>25</v>
      </c>
      <c r="P1666" t="s">
        <v>64</v>
      </c>
      <c r="T1666">
        <v>14.323646</v>
      </c>
    </row>
    <row r="1667" spans="1:20">
      <c r="A1667">
        <v>68</v>
      </c>
      <c r="B1667" t="s">
        <v>1980</v>
      </c>
      <c r="C1667" t="s">
        <v>15</v>
      </c>
      <c r="D1667" t="s">
        <v>1781</v>
      </c>
      <c r="E1667" t="s">
        <v>17</v>
      </c>
      <c r="F1667" t="s">
        <v>60</v>
      </c>
      <c r="G1667" t="s">
        <v>19</v>
      </c>
      <c r="H1667" t="s">
        <v>1782</v>
      </c>
      <c r="I1667" t="s">
        <v>1783</v>
      </c>
      <c r="K1667" t="s">
        <v>23</v>
      </c>
      <c r="L1667" t="s">
        <v>24</v>
      </c>
      <c r="M1667" s="2">
        <v>0.57618392061993751</v>
      </c>
      <c r="N1667">
        <v>4</v>
      </c>
      <c r="O1667" t="s">
        <v>25</v>
      </c>
      <c r="P1667" t="s">
        <v>64</v>
      </c>
      <c r="T1667">
        <v>0.57618400000000003</v>
      </c>
    </row>
    <row r="1668" spans="1:20">
      <c r="A1668">
        <v>78</v>
      </c>
      <c r="B1668" t="s">
        <v>1981</v>
      </c>
      <c r="C1668" t="s">
        <v>15</v>
      </c>
      <c r="D1668" t="s">
        <v>1781</v>
      </c>
      <c r="E1668" t="s">
        <v>17</v>
      </c>
      <c r="F1668" t="s">
        <v>60</v>
      </c>
      <c r="G1668" t="s">
        <v>19</v>
      </c>
      <c r="H1668" t="s">
        <v>1782</v>
      </c>
      <c r="I1668" t="s">
        <v>1783</v>
      </c>
      <c r="K1668" t="s">
        <v>23</v>
      </c>
      <c r="L1668" t="s">
        <v>24</v>
      </c>
      <c r="M1668" s="2">
        <v>0.47104138294875531</v>
      </c>
      <c r="N1668">
        <v>4</v>
      </c>
      <c r="O1668" t="s">
        <v>25</v>
      </c>
      <c r="P1668" t="s">
        <v>64</v>
      </c>
      <c r="T1668">
        <v>0.48056599999999999</v>
      </c>
    </row>
    <row r="1669" spans="1:20">
      <c r="A1669">
        <v>80</v>
      </c>
      <c r="B1669" t="s">
        <v>1982</v>
      </c>
      <c r="C1669" t="s">
        <v>15</v>
      </c>
      <c r="D1669" t="s">
        <v>1781</v>
      </c>
      <c r="E1669" t="s">
        <v>17</v>
      </c>
      <c r="F1669" t="s">
        <v>60</v>
      </c>
      <c r="G1669" t="s">
        <v>19</v>
      </c>
      <c r="H1669" t="s">
        <v>1782</v>
      </c>
      <c r="I1669" t="s">
        <v>1783</v>
      </c>
      <c r="K1669" t="s">
        <v>23</v>
      </c>
      <c r="L1669" t="s">
        <v>24</v>
      </c>
      <c r="M1669" s="2">
        <v>15.22002798465971</v>
      </c>
      <c r="N1669">
        <v>4</v>
      </c>
      <c r="O1669" t="s">
        <v>25</v>
      </c>
      <c r="P1669" t="s">
        <v>64</v>
      </c>
      <c r="T1669">
        <v>15.906784999999999</v>
      </c>
    </row>
    <row r="1670" spans="1:20">
      <c r="A1670">
        <v>81</v>
      </c>
      <c r="B1670" t="s">
        <v>1983</v>
      </c>
      <c r="C1670" t="s">
        <v>15</v>
      </c>
      <c r="D1670" t="s">
        <v>1781</v>
      </c>
      <c r="E1670" t="s">
        <v>17</v>
      </c>
      <c r="F1670" t="s">
        <v>60</v>
      </c>
      <c r="G1670" t="s">
        <v>19</v>
      </c>
      <c r="H1670" t="s">
        <v>1782</v>
      </c>
      <c r="I1670" t="s">
        <v>1783</v>
      </c>
      <c r="K1670" t="s">
        <v>23</v>
      </c>
      <c r="L1670" t="s">
        <v>24</v>
      </c>
      <c r="M1670" s="2">
        <v>0.5447933884542584</v>
      </c>
      <c r="N1670">
        <v>4</v>
      </c>
      <c r="O1670" t="s">
        <v>25</v>
      </c>
      <c r="P1670" t="s">
        <v>64</v>
      </c>
      <c r="T1670">
        <v>0.544794</v>
      </c>
    </row>
    <row r="1671" spans="1:20">
      <c r="A1671">
        <v>87</v>
      </c>
      <c r="B1671" t="s">
        <v>1986</v>
      </c>
      <c r="C1671" t="s">
        <v>15</v>
      </c>
      <c r="D1671" t="s">
        <v>1781</v>
      </c>
      <c r="E1671" t="s">
        <v>17</v>
      </c>
      <c r="F1671" t="s">
        <v>60</v>
      </c>
      <c r="G1671" t="s">
        <v>19</v>
      </c>
      <c r="H1671" t="s">
        <v>1782</v>
      </c>
      <c r="I1671" t="s">
        <v>1783</v>
      </c>
      <c r="K1671" t="s">
        <v>23</v>
      </c>
      <c r="L1671" t="s">
        <v>24</v>
      </c>
      <c r="M1671" s="2">
        <v>7.2267639550169767</v>
      </c>
      <c r="N1671">
        <v>4</v>
      </c>
      <c r="O1671" t="s">
        <v>25</v>
      </c>
      <c r="P1671" t="s">
        <v>1955</v>
      </c>
      <c r="T1671">
        <v>8.3501480000000008</v>
      </c>
    </row>
    <row r="1672" spans="1:20">
      <c r="A1672">
        <v>89</v>
      </c>
      <c r="B1672" t="s">
        <v>1987</v>
      </c>
      <c r="C1672" t="s">
        <v>15</v>
      </c>
      <c r="D1672" t="s">
        <v>1781</v>
      </c>
      <c r="E1672" t="s">
        <v>17</v>
      </c>
      <c r="F1672" t="s">
        <v>60</v>
      </c>
      <c r="G1672" t="s">
        <v>19</v>
      </c>
      <c r="H1672" t="s">
        <v>1782</v>
      </c>
      <c r="I1672" t="s">
        <v>1783</v>
      </c>
      <c r="K1672" t="s">
        <v>23</v>
      </c>
      <c r="L1672" t="s">
        <v>24</v>
      </c>
      <c r="M1672" s="2">
        <v>4.5766771753903033</v>
      </c>
      <c r="N1672">
        <v>4</v>
      </c>
      <c r="O1672" t="s">
        <v>25</v>
      </c>
      <c r="P1672" t="s">
        <v>64</v>
      </c>
      <c r="T1672">
        <v>4.6175480000000002</v>
      </c>
    </row>
    <row r="1673" spans="1:20">
      <c r="A1673">
        <v>90</v>
      </c>
      <c r="B1673" t="s">
        <v>1988</v>
      </c>
      <c r="C1673" t="s">
        <v>15</v>
      </c>
      <c r="D1673" t="s">
        <v>1781</v>
      </c>
      <c r="E1673" t="s">
        <v>17</v>
      </c>
      <c r="F1673" t="s">
        <v>60</v>
      </c>
      <c r="G1673" t="s">
        <v>19</v>
      </c>
      <c r="H1673" t="s">
        <v>1782</v>
      </c>
      <c r="I1673" t="s">
        <v>1783</v>
      </c>
      <c r="K1673" t="s">
        <v>23</v>
      </c>
      <c r="L1673" t="s">
        <v>24</v>
      </c>
      <c r="M1673" s="2">
        <v>6.112121432419209</v>
      </c>
      <c r="N1673">
        <v>4</v>
      </c>
      <c r="O1673" t="s">
        <v>25</v>
      </c>
      <c r="P1673" t="s">
        <v>64</v>
      </c>
      <c r="T1673">
        <v>7.0060549999999999</v>
      </c>
    </row>
    <row r="1674" spans="1:20">
      <c r="A1674">
        <v>96</v>
      </c>
      <c r="B1674" t="s">
        <v>1989</v>
      </c>
      <c r="C1674" t="s">
        <v>15</v>
      </c>
      <c r="D1674" t="s">
        <v>1781</v>
      </c>
      <c r="E1674" t="s">
        <v>17</v>
      </c>
      <c r="F1674" t="s">
        <v>60</v>
      </c>
      <c r="G1674" t="s">
        <v>19</v>
      </c>
      <c r="H1674" t="s">
        <v>1782</v>
      </c>
      <c r="I1674" t="s">
        <v>1783</v>
      </c>
      <c r="K1674" t="s">
        <v>23</v>
      </c>
      <c r="L1674" t="s">
        <v>24</v>
      </c>
      <c r="M1674" s="2">
        <v>1.2977675550920962</v>
      </c>
      <c r="N1674">
        <v>4</v>
      </c>
      <c r="O1674" t="s">
        <v>25</v>
      </c>
      <c r="P1674" t="s">
        <v>357</v>
      </c>
      <c r="T1674">
        <v>1.297769</v>
      </c>
    </row>
    <row r="1675" spans="1:20">
      <c r="A1675">
        <v>100</v>
      </c>
      <c r="B1675" t="s">
        <v>1990</v>
      </c>
      <c r="C1675" t="s">
        <v>15</v>
      </c>
      <c r="D1675" t="s">
        <v>1781</v>
      </c>
      <c r="E1675" t="s">
        <v>17</v>
      </c>
      <c r="F1675" t="s">
        <v>60</v>
      </c>
      <c r="G1675" t="s">
        <v>19</v>
      </c>
      <c r="H1675" t="s">
        <v>1782</v>
      </c>
      <c r="I1675" t="s">
        <v>1783</v>
      </c>
      <c r="K1675" t="s">
        <v>23</v>
      </c>
      <c r="L1675" t="s">
        <v>24</v>
      </c>
      <c r="M1675" s="2">
        <v>9.8479817436234516</v>
      </c>
      <c r="N1675">
        <v>4</v>
      </c>
      <c r="O1675" t="s">
        <v>25</v>
      </c>
      <c r="P1675" t="s">
        <v>64</v>
      </c>
      <c r="T1675">
        <v>9.8479899999999994</v>
      </c>
    </row>
    <row r="1676" spans="1:20">
      <c r="A1676">
        <v>101</v>
      </c>
      <c r="B1676" t="s">
        <v>1991</v>
      </c>
      <c r="C1676" t="s">
        <v>15</v>
      </c>
      <c r="D1676" t="s">
        <v>1781</v>
      </c>
      <c r="E1676" t="s">
        <v>17</v>
      </c>
      <c r="F1676" t="s">
        <v>60</v>
      </c>
      <c r="G1676" t="s">
        <v>19</v>
      </c>
      <c r="H1676" t="s">
        <v>1782</v>
      </c>
      <c r="I1676" t="s">
        <v>1783</v>
      </c>
      <c r="K1676" t="s">
        <v>23</v>
      </c>
      <c r="L1676" t="s">
        <v>24</v>
      </c>
      <c r="M1676" s="2">
        <v>2.24432848282372</v>
      </c>
      <c r="N1676">
        <v>4</v>
      </c>
      <c r="O1676" t="s">
        <v>25</v>
      </c>
      <c r="P1676" t="s">
        <v>64</v>
      </c>
      <c r="T1676">
        <v>2.2443300000000002</v>
      </c>
    </row>
    <row r="1677" spans="1:20">
      <c r="A1677">
        <v>107</v>
      </c>
      <c r="B1677" t="s">
        <v>1992</v>
      </c>
      <c r="C1677" t="s">
        <v>15</v>
      </c>
      <c r="D1677" t="s">
        <v>1781</v>
      </c>
      <c r="E1677" t="s">
        <v>17</v>
      </c>
      <c r="F1677" t="s">
        <v>60</v>
      </c>
      <c r="G1677" t="s">
        <v>19</v>
      </c>
      <c r="H1677" t="s">
        <v>1782</v>
      </c>
      <c r="I1677" t="s">
        <v>1783</v>
      </c>
      <c r="K1677" t="s">
        <v>23</v>
      </c>
      <c r="L1677" t="s">
        <v>24</v>
      </c>
      <c r="M1677" s="2">
        <v>8.8364162931260282</v>
      </c>
      <c r="N1677">
        <v>4</v>
      </c>
      <c r="O1677" t="s">
        <v>25</v>
      </c>
      <c r="P1677" t="s">
        <v>64</v>
      </c>
      <c r="T1677">
        <v>8.8364239999999992</v>
      </c>
    </row>
    <row r="1678" spans="1:20">
      <c r="A1678">
        <v>113</v>
      </c>
      <c r="B1678" t="s">
        <v>1994</v>
      </c>
      <c r="C1678" t="s">
        <v>15</v>
      </c>
      <c r="D1678" t="s">
        <v>1781</v>
      </c>
      <c r="E1678" t="s">
        <v>17</v>
      </c>
      <c r="F1678" t="s">
        <v>60</v>
      </c>
      <c r="G1678" t="s">
        <v>19</v>
      </c>
      <c r="H1678" t="s">
        <v>1782</v>
      </c>
      <c r="I1678" t="s">
        <v>1783</v>
      </c>
      <c r="K1678" t="s">
        <v>23</v>
      </c>
      <c r="L1678" t="s">
        <v>24</v>
      </c>
      <c r="M1678" s="2">
        <v>0.16184069550219182</v>
      </c>
      <c r="N1678">
        <v>4</v>
      </c>
      <c r="O1678" t="s">
        <v>25</v>
      </c>
      <c r="P1678" t="s">
        <v>1995</v>
      </c>
      <c r="T1678">
        <v>0.16184100000000001</v>
      </c>
    </row>
    <row r="1679" spans="1:20">
      <c r="A1679">
        <v>114</v>
      </c>
      <c r="B1679" t="s">
        <v>1996</v>
      </c>
      <c r="C1679" t="s">
        <v>15</v>
      </c>
      <c r="D1679" t="s">
        <v>1781</v>
      </c>
      <c r="E1679" t="s">
        <v>17</v>
      </c>
      <c r="F1679" t="s">
        <v>60</v>
      </c>
      <c r="G1679" t="s">
        <v>19</v>
      </c>
      <c r="H1679" t="s">
        <v>1782</v>
      </c>
      <c r="I1679" t="s">
        <v>1783</v>
      </c>
      <c r="K1679" t="s">
        <v>23</v>
      </c>
      <c r="L1679" t="s">
        <v>24</v>
      </c>
      <c r="M1679" s="2">
        <v>0.47241395773513295</v>
      </c>
      <c r="N1679">
        <v>4</v>
      </c>
      <c r="O1679" t="s">
        <v>25</v>
      </c>
      <c r="P1679" t="s">
        <v>64</v>
      </c>
      <c r="T1679">
        <v>0.472414</v>
      </c>
    </row>
    <row r="1680" spans="1:20">
      <c r="A1680">
        <v>117</v>
      </c>
      <c r="B1680" t="s">
        <v>1997</v>
      </c>
      <c r="C1680" t="s">
        <v>15</v>
      </c>
      <c r="D1680" t="s">
        <v>1781</v>
      </c>
      <c r="E1680" t="s">
        <v>17</v>
      </c>
      <c r="F1680" t="s">
        <v>60</v>
      </c>
      <c r="G1680" t="s">
        <v>19</v>
      </c>
      <c r="H1680" t="s">
        <v>1782</v>
      </c>
      <c r="I1680" t="s">
        <v>1783</v>
      </c>
      <c r="K1680" t="s">
        <v>23</v>
      </c>
      <c r="L1680" t="s">
        <v>24</v>
      </c>
      <c r="M1680" s="2">
        <v>0.20792727274973685</v>
      </c>
      <c r="N1680">
        <v>4</v>
      </c>
      <c r="O1680" t="s">
        <v>25</v>
      </c>
      <c r="P1680" t="s">
        <v>1995</v>
      </c>
      <c r="T1680">
        <v>0.207927</v>
      </c>
    </row>
    <row r="1681" spans="1:20">
      <c r="A1681">
        <v>119</v>
      </c>
      <c r="B1681" t="s">
        <v>1998</v>
      </c>
      <c r="C1681" t="s">
        <v>15</v>
      </c>
      <c r="D1681" t="s">
        <v>1781</v>
      </c>
      <c r="E1681" t="s">
        <v>17</v>
      </c>
      <c r="F1681" t="s">
        <v>60</v>
      </c>
      <c r="G1681" t="s">
        <v>19</v>
      </c>
      <c r="H1681" t="s">
        <v>1782</v>
      </c>
      <c r="I1681" t="s">
        <v>1783</v>
      </c>
      <c r="K1681" t="s">
        <v>23</v>
      </c>
      <c r="L1681" t="s">
        <v>24</v>
      </c>
      <c r="M1681" s="2">
        <v>0.86186016368245988</v>
      </c>
      <c r="N1681">
        <v>4</v>
      </c>
      <c r="O1681" t="s">
        <v>25</v>
      </c>
      <c r="P1681" t="s">
        <v>64</v>
      </c>
      <c r="T1681">
        <v>0.86186099999999999</v>
      </c>
    </row>
    <row r="1682" spans="1:20">
      <c r="A1682">
        <v>120</v>
      </c>
      <c r="B1682" t="s">
        <v>1999</v>
      </c>
      <c r="C1682" t="s">
        <v>15</v>
      </c>
      <c r="D1682" t="s">
        <v>1781</v>
      </c>
      <c r="E1682" t="s">
        <v>17</v>
      </c>
      <c r="F1682" t="s">
        <v>60</v>
      </c>
      <c r="G1682" t="s">
        <v>19</v>
      </c>
      <c r="H1682" t="s">
        <v>1782</v>
      </c>
      <c r="I1682" t="s">
        <v>1783</v>
      </c>
      <c r="K1682" t="s">
        <v>23</v>
      </c>
      <c r="L1682" t="s">
        <v>24</v>
      </c>
      <c r="M1682" s="2">
        <v>7.4118573412472882E-2</v>
      </c>
      <c r="N1682">
        <v>4</v>
      </c>
      <c r="O1682" t="s">
        <v>25</v>
      </c>
      <c r="P1682" t="s">
        <v>64</v>
      </c>
      <c r="T1682">
        <v>7.7128000000000002E-2</v>
      </c>
    </row>
    <row r="1683" spans="1:20">
      <c r="A1683">
        <v>121</v>
      </c>
      <c r="B1683" t="s">
        <v>2000</v>
      </c>
      <c r="C1683" t="s">
        <v>15</v>
      </c>
      <c r="D1683" t="s">
        <v>1781</v>
      </c>
      <c r="E1683" t="s">
        <v>17</v>
      </c>
      <c r="F1683" t="s">
        <v>60</v>
      </c>
      <c r="G1683" t="s">
        <v>19</v>
      </c>
      <c r="H1683" t="s">
        <v>1782</v>
      </c>
      <c r="I1683" t="s">
        <v>1783</v>
      </c>
      <c r="K1683" t="s">
        <v>23</v>
      </c>
      <c r="L1683" t="s">
        <v>24</v>
      </c>
      <c r="M1683" s="2">
        <v>22.322399302916335</v>
      </c>
      <c r="N1683">
        <v>4</v>
      </c>
      <c r="O1683" t="s">
        <v>25</v>
      </c>
      <c r="P1683" t="s">
        <v>1955</v>
      </c>
      <c r="T1683">
        <v>22.322419</v>
      </c>
    </row>
    <row r="1684" spans="1:20">
      <c r="A1684">
        <v>125</v>
      </c>
      <c r="B1684" t="s">
        <v>2001</v>
      </c>
      <c r="C1684" t="s">
        <v>15</v>
      </c>
      <c r="D1684" t="s">
        <v>1781</v>
      </c>
      <c r="E1684" t="s">
        <v>17</v>
      </c>
      <c r="F1684" t="s">
        <v>60</v>
      </c>
      <c r="G1684" t="s">
        <v>19</v>
      </c>
      <c r="H1684" t="s">
        <v>1782</v>
      </c>
      <c r="I1684" t="s">
        <v>1783</v>
      </c>
      <c r="K1684" t="s">
        <v>23</v>
      </c>
      <c r="L1684" t="s">
        <v>24</v>
      </c>
      <c r="M1684" s="2">
        <v>10.307604887740125</v>
      </c>
      <c r="N1684">
        <v>4</v>
      </c>
      <c r="O1684" t="s">
        <v>25</v>
      </c>
      <c r="P1684" t="s">
        <v>1955</v>
      </c>
      <c r="T1684">
        <v>10.307613999999999</v>
      </c>
    </row>
    <row r="1685" spans="1:20">
      <c r="A1685">
        <v>127</v>
      </c>
      <c r="B1685" t="s">
        <v>2002</v>
      </c>
      <c r="C1685" t="s">
        <v>15</v>
      </c>
      <c r="D1685" t="s">
        <v>1781</v>
      </c>
      <c r="E1685" t="s">
        <v>17</v>
      </c>
      <c r="F1685" t="s">
        <v>60</v>
      </c>
      <c r="G1685" t="s">
        <v>19</v>
      </c>
      <c r="H1685" t="s">
        <v>1782</v>
      </c>
      <c r="I1685" t="s">
        <v>1783</v>
      </c>
      <c r="K1685" t="s">
        <v>23</v>
      </c>
      <c r="L1685" t="s">
        <v>24</v>
      </c>
      <c r="M1685" s="2">
        <v>1.1862605516375659</v>
      </c>
      <c r="N1685">
        <v>4</v>
      </c>
      <c r="O1685" t="s">
        <v>25</v>
      </c>
      <c r="P1685" t="s">
        <v>1955</v>
      </c>
      <c r="T1685">
        <v>1.1862619999999999</v>
      </c>
    </row>
    <row r="1686" spans="1:20">
      <c r="A1686">
        <v>129</v>
      </c>
      <c r="B1686" t="s">
        <v>2003</v>
      </c>
      <c r="C1686" t="s">
        <v>15</v>
      </c>
      <c r="D1686" t="s">
        <v>1781</v>
      </c>
      <c r="E1686" t="s">
        <v>17</v>
      </c>
      <c r="F1686" t="s">
        <v>60</v>
      </c>
      <c r="G1686" t="s">
        <v>19</v>
      </c>
      <c r="H1686" t="s">
        <v>1782</v>
      </c>
      <c r="I1686" t="s">
        <v>1783</v>
      </c>
      <c r="K1686" t="s">
        <v>23</v>
      </c>
      <c r="L1686" t="s">
        <v>24</v>
      </c>
      <c r="M1686" s="2">
        <v>12.286601008930379</v>
      </c>
      <c r="N1686">
        <v>4</v>
      </c>
      <c r="O1686" t="s">
        <v>25</v>
      </c>
      <c r="P1686" t="s">
        <v>1955</v>
      </c>
      <c r="T1686">
        <v>12.286612</v>
      </c>
    </row>
    <row r="1687" spans="1:20">
      <c r="A1687">
        <v>131</v>
      </c>
      <c r="B1687" t="s">
        <v>2004</v>
      </c>
      <c r="C1687" t="s">
        <v>15</v>
      </c>
      <c r="D1687" t="s">
        <v>1781</v>
      </c>
      <c r="E1687" t="s">
        <v>17</v>
      </c>
      <c r="F1687" t="s">
        <v>60</v>
      </c>
      <c r="G1687" t="s">
        <v>19</v>
      </c>
      <c r="H1687" t="s">
        <v>1782</v>
      </c>
      <c r="I1687" t="s">
        <v>1783</v>
      </c>
      <c r="K1687" t="s">
        <v>23</v>
      </c>
      <c r="L1687" t="s">
        <v>24</v>
      </c>
      <c r="M1687" s="2">
        <v>12.568789422910601</v>
      </c>
      <c r="N1687">
        <v>4</v>
      </c>
      <c r="O1687" t="s">
        <v>25</v>
      </c>
      <c r="P1687" t="s">
        <v>1955</v>
      </c>
      <c r="T1687">
        <v>12.568801000000001</v>
      </c>
    </row>
    <row r="1688" spans="1:20">
      <c r="A1688">
        <v>132</v>
      </c>
      <c r="B1688" t="s">
        <v>2005</v>
      </c>
      <c r="C1688" t="s">
        <v>15</v>
      </c>
      <c r="D1688" t="s">
        <v>1781</v>
      </c>
      <c r="E1688" t="s">
        <v>17</v>
      </c>
      <c r="F1688" t="s">
        <v>60</v>
      </c>
      <c r="G1688" t="s">
        <v>19</v>
      </c>
      <c r="H1688" t="s">
        <v>1782</v>
      </c>
      <c r="I1688" t="s">
        <v>1783</v>
      </c>
      <c r="K1688" t="s">
        <v>23</v>
      </c>
      <c r="L1688" t="s">
        <v>24</v>
      </c>
      <c r="M1688" s="2">
        <v>8.5266521251044018</v>
      </c>
      <c r="N1688">
        <v>4</v>
      </c>
      <c r="O1688" t="s">
        <v>25</v>
      </c>
      <c r="P1688" t="s">
        <v>1955</v>
      </c>
      <c r="T1688">
        <v>8.4893619999999999</v>
      </c>
    </row>
    <row r="1689" spans="1:20">
      <c r="A1689">
        <v>133</v>
      </c>
      <c r="B1689" t="s">
        <v>2006</v>
      </c>
      <c r="C1689" t="s">
        <v>15</v>
      </c>
      <c r="D1689" t="s">
        <v>1781</v>
      </c>
      <c r="E1689" t="s">
        <v>17</v>
      </c>
      <c r="F1689" t="s">
        <v>60</v>
      </c>
      <c r="G1689" t="s">
        <v>19</v>
      </c>
      <c r="H1689" t="s">
        <v>1782</v>
      </c>
      <c r="I1689" t="s">
        <v>1783</v>
      </c>
      <c r="K1689" t="s">
        <v>23</v>
      </c>
      <c r="L1689" t="s">
        <v>24</v>
      </c>
      <c r="M1689" s="2">
        <v>12.245975232402404</v>
      </c>
      <c r="N1689">
        <v>4</v>
      </c>
      <c r="O1689" t="s">
        <v>25</v>
      </c>
      <c r="P1689" t="s">
        <v>1955</v>
      </c>
      <c r="T1689">
        <v>12.245986</v>
      </c>
    </row>
    <row r="1690" spans="1:20">
      <c r="A1690">
        <v>136</v>
      </c>
      <c r="B1690" t="s">
        <v>2007</v>
      </c>
      <c r="C1690" t="s">
        <v>15</v>
      </c>
      <c r="D1690" t="s">
        <v>1781</v>
      </c>
      <c r="E1690" t="s">
        <v>17</v>
      </c>
      <c r="F1690" t="s">
        <v>60</v>
      </c>
      <c r="G1690" t="s">
        <v>19</v>
      </c>
      <c r="H1690" t="s">
        <v>1782</v>
      </c>
      <c r="I1690" t="s">
        <v>1783</v>
      </c>
      <c r="K1690" t="s">
        <v>23</v>
      </c>
      <c r="L1690" t="s">
        <v>24</v>
      </c>
      <c r="M1690" s="2">
        <v>0.13083059161918129</v>
      </c>
      <c r="N1690">
        <v>4</v>
      </c>
      <c r="O1690" t="s">
        <v>25</v>
      </c>
      <c r="P1690" t="s">
        <v>64</v>
      </c>
      <c r="T1690">
        <v>0.130831</v>
      </c>
    </row>
    <row r="1691" spans="1:20">
      <c r="A1691">
        <v>137</v>
      </c>
      <c r="B1691" t="s">
        <v>2008</v>
      </c>
      <c r="C1691" t="s">
        <v>15</v>
      </c>
      <c r="D1691" t="s">
        <v>1781</v>
      </c>
      <c r="E1691" t="s">
        <v>17</v>
      </c>
      <c r="F1691" t="s">
        <v>60</v>
      </c>
      <c r="G1691" t="s">
        <v>19</v>
      </c>
      <c r="H1691" t="s">
        <v>1782</v>
      </c>
      <c r="I1691" t="s">
        <v>1783</v>
      </c>
      <c r="K1691" t="s">
        <v>23</v>
      </c>
      <c r="L1691" t="s">
        <v>24</v>
      </c>
      <c r="M1691" s="2">
        <v>0.31140415161384377</v>
      </c>
      <c r="N1691">
        <v>4</v>
      </c>
      <c r="O1691" t="s">
        <v>25</v>
      </c>
      <c r="P1691" t="s">
        <v>64</v>
      </c>
      <c r="T1691">
        <v>0.31140400000000001</v>
      </c>
    </row>
    <row r="1692" spans="1:20">
      <c r="A1692">
        <v>138</v>
      </c>
      <c r="B1692" t="s">
        <v>2009</v>
      </c>
      <c r="C1692" t="s">
        <v>15</v>
      </c>
      <c r="D1692" t="s">
        <v>1781</v>
      </c>
      <c r="E1692" t="s">
        <v>17</v>
      </c>
      <c r="F1692" t="s">
        <v>60</v>
      </c>
      <c r="G1692" t="s">
        <v>19</v>
      </c>
      <c r="H1692" t="s">
        <v>1782</v>
      </c>
      <c r="I1692" t="s">
        <v>1783</v>
      </c>
      <c r="K1692" t="s">
        <v>23</v>
      </c>
      <c r="L1692" t="s">
        <v>24</v>
      </c>
      <c r="M1692" s="2">
        <v>30.889495369990559</v>
      </c>
      <c r="N1692">
        <v>4</v>
      </c>
      <c r="O1692" t="s">
        <v>25</v>
      </c>
      <c r="P1692" t="s">
        <v>1955</v>
      </c>
      <c r="T1692">
        <v>13.994560999999999</v>
      </c>
    </row>
    <row r="1693" spans="1:20">
      <c r="A1693">
        <v>139</v>
      </c>
      <c r="B1693" t="s">
        <v>2010</v>
      </c>
      <c r="C1693" t="s">
        <v>15</v>
      </c>
      <c r="D1693" t="s">
        <v>1781</v>
      </c>
      <c r="E1693" t="s">
        <v>17</v>
      </c>
      <c r="F1693" t="s">
        <v>60</v>
      </c>
      <c r="G1693" t="s">
        <v>19</v>
      </c>
      <c r="H1693" t="s">
        <v>1782</v>
      </c>
      <c r="I1693" t="s">
        <v>1783</v>
      </c>
      <c r="K1693" t="s">
        <v>23</v>
      </c>
      <c r="L1693" t="s">
        <v>24</v>
      </c>
      <c r="M1693" s="2">
        <v>9.0569011529926899E-2</v>
      </c>
      <c r="N1693">
        <v>4</v>
      </c>
      <c r="O1693" t="s">
        <v>25</v>
      </c>
      <c r="P1693" t="s">
        <v>64</v>
      </c>
      <c r="T1693">
        <v>9.0568999999999997E-2</v>
      </c>
    </row>
    <row r="1694" spans="1:20">
      <c r="A1694">
        <v>144</v>
      </c>
      <c r="B1694" t="s">
        <v>2011</v>
      </c>
      <c r="C1694" t="s">
        <v>15</v>
      </c>
      <c r="D1694" t="s">
        <v>1781</v>
      </c>
      <c r="E1694" t="s">
        <v>17</v>
      </c>
      <c r="F1694" t="s">
        <v>60</v>
      </c>
      <c r="G1694" t="s">
        <v>19</v>
      </c>
      <c r="H1694" t="s">
        <v>1782</v>
      </c>
      <c r="I1694" t="s">
        <v>1783</v>
      </c>
      <c r="K1694" t="s">
        <v>23</v>
      </c>
      <c r="L1694" t="s">
        <v>24</v>
      </c>
      <c r="M1694" s="2">
        <v>0.10233546453299594</v>
      </c>
      <c r="N1694">
        <v>4</v>
      </c>
      <c r="O1694" t="s">
        <v>25</v>
      </c>
      <c r="P1694" t="s">
        <v>64</v>
      </c>
      <c r="T1694">
        <v>0.102336</v>
      </c>
    </row>
    <row r="1695" spans="1:20">
      <c r="A1695">
        <v>147</v>
      </c>
      <c r="B1695" t="s">
        <v>2012</v>
      </c>
      <c r="C1695" t="s">
        <v>15</v>
      </c>
      <c r="D1695" t="s">
        <v>1781</v>
      </c>
      <c r="E1695" t="s">
        <v>17</v>
      </c>
      <c r="F1695" t="s">
        <v>60</v>
      </c>
      <c r="G1695" t="s">
        <v>19</v>
      </c>
      <c r="H1695" t="s">
        <v>1782</v>
      </c>
      <c r="I1695" t="s">
        <v>1783</v>
      </c>
      <c r="K1695" t="s">
        <v>23</v>
      </c>
      <c r="L1695" t="s">
        <v>24</v>
      </c>
      <c r="M1695" s="2">
        <v>0.19475309029716867</v>
      </c>
      <c r="N1695">
        <v>4</v>
      </c>
      <c r="O1695" t="s">
        <v>25</v>
      </c>
      <c r="P1695" t="s">
        <v>64</v>
      </c>
      <c r="T1695">
        <v>0.19475300000000001</v>
      </c>
    </row>
    <row r="1696" spans="1:20">
      <c r="A1696">
        <v>148</v>
      </c>
      <c r="B1696" t="s">
        <v>2013</v>
      </c>
      <c r="C1696" t="s">
        <v>15</v>
      </c>
      <c r="D1696" t="s">
        <v>1781</v>
      </c>
      <c r="E1696" t="s">
        <v>17</v>
      </c>
      <c r="F1696" t="s">
        <v>60</v>
      </c>
      <c r="G1696" t="s">
        <v>19</v>
      </c>
      <c r="H1696" t="s">
        <v>1782</v>
      </c>
      <c r="I1696" t="s">
        <v>1783</v>
      </c>
      <c r="K1696" t="s">
        <v>23</v>
      </c>
      <c r="L1696" t="s">
        <v>24</v>
      </c>
      <c r="M1696" s="2">
        <v>0.14747173314619236</v>
      </c>
      <c r="N1696">
        <v>4</v>
      </c>
      <c r="O1696" t="s">
        <v>25</v>
      </c>
      <c r="P1696" t="s">
        <v>64</v>
      </c>
      <c r="T1696">
        <v>0.14747199999999999</v>
      </c>
    </row>
    <row r="1697" spans="1:20">
      <c r="A1697">
        <v>151</v>
      </c>
      <c r="B1697" t="s">
        <v>2014</v>
      </c>
      <c r="C1697" t="s">
        <v>15</v>
      </c>
      <c r="D1697" t="s">
        <v>1781</v>
      </c>
      <c r="E1697" t="s">
        <v>17</v>
      </c>
      <c r="F1697" t="s">
        <v>60</v>
      </c>
      <c r="G1697" t="s">
        <v>19</v>
      </c>
      <c r="H1697" t="s">
        <v>1782</v>
      </c>
      <c r="I1697" t="s">
        <v>1783</v>
      </c>
      <c r="K1697" t="s">
        <v>23</v>
      </c>
      <c r="L1697" t="s">
        <v>24</v>
      </c>
      <c r="M1697" s="2">
        <v>5.3894820922888359E-2</v>
      </c>
      <c r="N1697">
        <v>4</v>
      </c>
      <c r="O1697" t="s">
        <v>25</v>
      </c>
      <c r="P1697" t="s">
        <v>64</v>
      </c>
      <c r="T1697">
        <v>5.3894999999999998E-2</v>
      </c>
    </row>
    <row r="1698" spans="1:20">
      <c r="A1698">
        <v>156</v>
      </c>
      <c r="B1698" t="s">
        <v>2015</v>
      </c>
      <c r="C1698" t="s">
        <v>15</v>
      </c>
      <c r="D1698" t="s">
        <v>1781</v>
      </c>
      <c r="E1698" t="s">
        <v>17</v>
      </c>
      <c r="F1698" t="s">
        <v>60</v>
      </c>
      <c r="G1698" t="s">
        <v>19</v>
      </c>
      <c r="H1698" t="s">
        <v>1782</v>
      </c>
      <c r="I1698" t="s">
        <v>1783</v>
      </c>
      <c r="K1698" t="s">
        <v>23</v>
      </c>
      <c r="L1698" t="s">
        <v>24</v>
      </c>
      <c r="M1698" s="2">
        <v>9.7619610720410392</v>
      </c>
      <c r="N1698">
        <v>4</v>
      </c>
      <c r="O1698" t="s">
        <v>25</v>
      </c>
      <c r="P1698" t="s">
        <v>64</v>
      </c>
      <c r="T1698">
        <v>9.7619699999999998</v>
      </c>
    </row>
    <row r="1699" spans="1:20">
      <c r="A1699">
        <v>161</v>
      </c>
      <c r="B1699" t="s">
        <v>2016</v>
      </c>
      <c r="C1699" t="s">
        <v>15</v>
      </c>
      <c r="D1699" t="s">
        <v>1781</v>
      </c>
      <c r="E1699" t="s">
        <v>17</v>
      </c>
      <c r="F1699" t="s">
        <v>60</v>
      </c>
      <c r="G1699" t="s">
        <v>19</v>
      </c>
      <c r="H1699" t="s">
        <v>1782</v>
      </c>
      <c r="I1699" t="s">
        <v>1783</v>
      </c>
      <c r="K1699" t="s">
        <v>23</v>
      </c>
      <c r="L1699" t="s">
        <v>24</v>
      </c>
      <c r="M1699" s="2">
        <v>22.15617095575335</v>
      </c>
      <c r="N1699">
        <v>4</v>
      </c>
      <c r="O1699" t="s">
        <v>25</v>
      </c>
      <c r="P1699" t="s">
        <v>1955</v>
      </c>
      <c r="T1699">
        <v>22.156191</v>
      </c>
    </row>
    <row r="1700" spans="1:20">
      <c r="A1700">
        <v>167</v>
      </c>
      <c r="B1700" t="s">
        <v>2017</v>
      </c>
      <c r="C1700" t="s">
        <v>15</v>
      </c>
      <c r="D1700" t="s">
        <v>1781</v>
      </c>
      <c r="E1700" t="s">
        <v>17</v>
      </c>
      <c r="F1700" t="s">
        <v>60</v>
      </c>
      <c r="G1700" t="s">
        <v>19</v>
      </c>
      <c r="H1700" t="s">
        <v>1782</v>
      </c>
      <c r="I1700" t="s">
        <v>1783</v>
      </c>
      <c r="K1700" t="s">
        <v>23</v>
      </c>
      <c r="L1700" t="s">
        <v>24</v>
      </c>
      <c r="M1700" s="2">
        <v>18.612753292182084</v>
      </c>
      <c r="N1700">
        <v>4</v>
      </c>
      <c r="O1700" t="s">
        <v>25</v>
      </c>
      <c r="P1700" t="s">
        <v>64</v>
      </c>
      <c r="T1700">
        <v>18.612770000000001</v>
      </c>
    </row>
    <row r="1701" spans="1:20">
      <c r="A1701">
        <v>170</v>
      </c>
      <c r="B1701" t="s">
        <v>2018</v>
      </c>
      <c r="C1701" t="s">
        <v>15</v>
      </c>
      <c r="D1701" t="s">
        <v>1781</v>
      </c>
      <c r="E1701" t="s">
        <v>17</v>
      </c>
      <c r="F1701" t="s">
        <v>60</v>
      </c>
      <c r="G1701" t="s">
        <v>19</v>
      </c>
      <c r="H1701" t="s">
        <v>1782</v>
      </c>
      <c r="I1701" t="s">
        <v>1783</v>
      </c>
      <c r="K1701" t="s">
        <v>23</v>
      </c>
      <c r="L1701" t="s">
        <v>24</v>
      </c>
      <c r="M1701" s="2">
        <v>9.1854659261748619</v>
      </c>
      <c r="N1701">
        <v>4</v>
      </c>
      <c r="O1701" t="s">
        <v>25</v>
      </c>
      <c r="P1701" t="s">
        <v>64</v>
      </c>
      <c r="T1701">
        <v>9.2597310000000004</v>
      </c>
    </row>
    <row r="1702" spans="1:20">
      <c r="A1702">
        <v>182</v>
      </c>
      <c r="B1702" t="s">
        <v>2019</v>
      </c>
      <c r="C1702" t="s">
        <v>15</v>
      </c>
      <c r="D1702" t="s">
        <v>1781</v>
      </c>
      <c r="E1702" t="s">
        <v>17</v>
      </c>
      <c r="F1702" t="s">
        <v>60</v>
      </c>
      <c r="G1702" t="s">
        <v>19</v>
      </c>
      <c r="H1702" t="s">
        <v>1782</v>
      </c>
      <c r="I1702" t="s">
        <v>1783</v>
      </c>
      <c r="K1702" t="s">
        <v>23</v>
      </c>
      <c r="L1702" t="s">
        <v>24</v>
      </c>
      <c r="M1702" s="2">
        <v>4.4611332531888923</v>
      </c>
      <c r="N1702">
        <v>4</v>
      </c>
      <c r="O1702" t="s">
        <v>25</v>
      </c>
      <c r="P1702" t="s">
        <v>357</v>
      </c>
      <c r="T1702">
        <v>4.4611369999999999</v>
      </c>
    </row>
    <row r="1703" spans="1:20">
      <c r="A1703">
        <v>187</v>
      </c>
      <c r="B1703" t="s">
        <v>2020</v>
      </c>
      <c r="C1703" t="s">
        <v>15</v>
      </c>
      <c r="D1703" t="s">
        <v>1781</v>
      </c>
      <c r="E1703" t="s">
        <v>17</v>
      </c>
      <c r="F1703" t="s">
        <v>60</v>
      </c>
      <c r="G1703" t="s">
        <v>19</v>
      </c>
      <c r="H1703" t="s">
        <v>1782</v>
      </c>
      <c r="I1703" t="s">
        <v>1783</v>
      </c>
      <c r="K1703" t="s">
        <v>23</v>
      </c>
      <c r="L1703" t="s">
        <v>24</v>
      </c>
      <c r="M1703" s="2">
        <v>2.9373053851628175</v>
      </c>
      <c r="N1703">
        <v>4</v>
      </c>
      <c r="O1703" t="s">
        <v>25</v>
      </c>
      <c r="P1703" t="s">
        <v>1955</v>
      </c>
      <c r="T1703">
        <v>2.9373079999999998</v>
      </c>
    </row>
    <row r="1704" spans="1:20">
      <c r="A1704">
        <v>189</v>
      </c>
      <c r="B1704" t="s">
        <v>2021</v>
      </c>
      <c r="C1704" t="s">
        <v>15</v>
      </c>
      <c r="D1704" t="s">
        <v>1781</v>
      </c>
      <c r="E1704" t="s">
        <v>17</v>
      </c>
      <c r="F1704" t="s">
        <v>60</v>
      </c>
      <c r="G1704" t="s">
        <v>19</v>
      </c>
      <c r="H1704" t="s">
        <v>1782</v>
      </c>
      <c r="I1704" t="s">
        <v>1783</v>
      </c>
      <c r="K1704" t="s">
        <v>23</v>
      </c>
      <c r="L1704" t="s">
        <v>24</v>
      </c>
      <c r="M1704" s="2">
        <v>6.2801525605036987</v>
      </c>
      <c r="N1704">
        <v>4</v>
      </c>
      <c r="O1704" t="s">
        <v>25</v>
      </c>
      <c r="P1704" t="s">
        <v>64</v>
      </c>
      <c r="T1704">
        <v>6.2801580000000001</v>
      </c>
    </row>
    <row r="1705" spans="1:20">
      <c r="A1705">
        <v>194</v>
      </c>
      <c r="B1705" t="s">
        <v>2022</v>
      </c>
      <c r="C1705" t="s">
        <v>15</v>
      </c>
      <c r="D1705" t="s">
        <v>1781</v>
      </c>
      <c r="E1705" t="s">
        <v>17</v>
      </c>
      <c r="F1705" t="s">
        <v>60</v>
      </c>
      <c r="G1705" t="s">
        <v>19</v>
      </c>
      <c r="H1705" t="s">
        <v>1782</v>
      </c>
      <c r="I1705" t="s">
        <v>1783</v>
      </c>
      <c r="K1705" t="s">
        <v>23</v>
      </c>
      <c r="L1705" t="s">
        <v>24</v>
      </c>
      <c r="M1705" s="2">
        <v>13.532390723919285</v>
      </c>
      <c r="N1705">
        <v>4</v>
      </c>
      <c r="O1705" t="s">
        <v>25</v>
      </c>
      <c r="P1705" t="s">
        <v>1955</v>
      </c>
      <c r="T1705">
        <v>13.532403</v>
      </c>
    </row>
    <row r="1706" spans="1:20">
      <c r="A1706">
        <v>197</v>
      </c>
      <c r="B1706" t="s">
        <v>2024</v>
      </c>
      <c r="C1706" t="s">
        <v>15</v>
      </c>
      <c r="D1706" t="s">
        <v>1781</v>
      </c>
      <c r="E1706" t="s">
        <v>17</v>
      </c>
      <c r="F1706" t="s">
        <v>60</v>
      </c>
      <c r="G1706" t="s">
        <v>19</v>
      </c>
      <c r="H1706" t="s">
        <v>1782</v>
      </c>
      <c r="I1706" t="s">
        <v>1783</v>
      </c>
      <c r="K1706" t="s">
        <v>23</v>
      </c>
      <c r="L1706" t="s">
        <v>24</v>
      </c>
      <c r="M1706" s="2">
        <v>35.951043944687981</v>
      </c>
      <c r="N1706">
        <v>4</v>
      </c>
      <c r="O1706" t="s">
        <v>25</v>
      </c>
      <c r="P1706" t="s">
        <v>1955</v>
      </c>
      <c r="T1706">
        <v>35.951076</v>
      </c>
    </row>
    <row r="1707" spans="1:20">
      <c r="A1707">
        <v>199</v>
      </c>
      <c r="B1707" t="s">
        <v>2025</v>
      </c>
      <c r="C1707" t="s">
        <v>15</v>
      </c>
      <c r="D1707" t="s">
        <v>1781</v>
      </c>
      <c r="E1707" t="s">
        <v>17</v>
      </c>
      <c r="F1707" t="s">
        <v>60</v>
      </c>
      <c r="G1707" t="s">
        <v>19</v>
      </c>
      <c r="H1707" t="s">
        <v>1782</v>
      </c>
      <c r="I1707" t="s">
        <v>1783</v>
      </c>
      <c r="K1707" t="s">
        <v>23</v>
      </c>
      <c r="L1707" t="s">
        <v>24</v>
      </c>
      <c r="M1707" s="2">
        <v>6.2830348806234957</v>
      </c>
      <c r="N1707">
        <v>4</v>
      </c>
      <c r="O1707" t="s">
        <v>25</v>
      </c>
      <c r="P1707" t="s">
        <v>64</v>
      </c>
      <c r="T1707">
        <v>7.1426040000000004</v>
      </c>
    </row>
    <row r="1708" spans="1:20">
      <c r="A1708">
        <v>200</v>
      </c>
      <c r="B1708" t="s">
        <v>2026</v>
      </c>
      <c r="C1708" t="s">
        <v>15</v>
      </c>
      <c r="D1708" t="s">
        <v>1781</v>
      </c>
      <c r="E1708" t="s">
        <v>17</v>
      </c>
      <c r="F1708" t="s">
        <v>60</v>
      </c>
      <c r="G1708" t="s">
        <v>19</v>
      </c>
      <c r="H1708" t="s">
        <v>1782</v>
      </c>
      <c r="I1708" t="s">
        <v>1783</v>
      </c>
      <c r="K1708" t="s">
        <v>23</v>
      </c>
      <c r="L1708" t="s">
        <v>24</v>
      </c>
      <c r="M1708" s="2">
        <v>8.3460992473176727</v>
      </c>
      <c r="N1708">
        <v>4</v>
      </c>
      <c r="O1708" t="s">
        <v>25</v>
      </c>
      <c r="P1708" t="s">
        <v>1955</v>
      </c>
      <c r="T1708">
        <v>8.3461069999999999</v>
      </c>
    </row>
    <row r="1709" spans="1:20">
      <c r="A1709">
        <v>201</v>
      </c>
      <c r="B1709" t="s">
        <v>2027</v>
      </c>
      <c r="C1709" t="s">
        <v>15</v>
      </c>
      <c r="D1709" t="s">
        <v>1781</v>
      </c>
      <c r="E1709" t="s">
        <v>17</v>
      </c>
      <c r="F1709" t="s">
        <v>60</v>
      </c>
      <c r="G1709" t="s">
        <v>19</v>
      </c>
      <c r="H1709" t="s">
        <v>1782</v>
      </c>
      <c r="I1709" t="s">
        <v>1783</v>
      </c>
      <c r="K1709" t="s">
        <v>23</v>
      </c>
      <c r="L1709" t="s">
        <v>24</v>
      </c>
      <c r="M1709" s="2">
        <v>13.146120887058114</v>
      </c>
      <c r="N1709">
        <v>4</v>
      </c>
      <c r="O1709" t="s">
        <v>25</v>
      </c>
      <c r="P1709" t="s">
        <v>64</v>
      </c>
      <c r="T1709">
        <v>13.146133000000001</v>
      </c>
    </row>
    <row r="1710" spans="1:20">
      <c r="A1710">
        <v>202</v>
      </c>
      <c r="B1710" t="s">
        <v>2028</v>
      </c>
      <c r="C1710" t="s">
        <v>15</v>
      </c>
      <c r="D1710" t="s">
        <v>1781</v>
      </c>
      <c r="E1710" t="s">
        <v>17</v>
      </c>
      <c r="F1710" t="s">
        <v>60</v>
      </c>
      <c r="G1710" t="s">
        <v>19</v>
      </c>
      <c r="H1710" t="s">
        <v>1782</v>
      </c>
      <c r="I1710" t="s">
        <v>1783</v>
      </c>
      <c r="K1710" t="s">
        <v>23</v>
      </c>
      <c r="L1710" t="s">
        <v>24</v>
      </c>
      <c r="M1710" s="2">
        <v>0.15018316942024187</v>
      </c>
      <c r="N1710">
        <v>4</v>
      </c>
      <c r="O1710" t="s">
        <v>25</v>
      </c>
      <c r="P1710" t="s">
        <v>64</v>
      </c>
      <c r="T1710">
        <v>0.15018300000000001</v>
      </c>
    </row>
    <row r="1711" spans="1:20">
      <c r="A1711">
        <v>203</v>
      </c>
      <c r="B1711" t="s">
        <v>2029</v>
      </c>
      <c r="C1711" t="s">
        <v>15</v>
      </c>
      <c r="D1711" t="s">
        <v>1781</v>
      </c>
      <c r="E1711" t="s">
        <v>17</v>
      </c>
      <c r="F1711" t="s">
        <v>60</v>
      </c>
      <c r="G1711" t="s">
        <v>19</v>
      </c>
      <c r="H1711" t="s">
        <v>1782</v>
      </c>
      <c r="I1711" t="s">
        <v>1783</v>
      </c>
      <c r="K1711" t="s">
        <v>23</v>
      </c>
      <c r="L1711" t="s">
        <v>24</v>
      </c>
      <c r="M1711" s="2">
        <v>8.9171988020341679</v>
      </c>
      <c r="N1711">
        <v>4</v>
      </c>
      <c r="O1711" t="s">
        <v>25</v>
      </c>
      <c r="P1711" t="s">
        <v>64</v>
      </c>
      <c r="T1711">
        <v>8.9172069999999994</v>
      </c>
    </row>
    <row r="1712" spans="1:20">
      <c r="A1712">
        <v>208</v>
      </c>
      <c r="B1712" t="s">
        <v>2030</v>
      </c>
      <c r="C1712" t="s">
        <v>15</v>
      </c>
      <c r="D1712" t="s">
        <v>1781</v>
      </c>
      <c r="E1712" t="s">
        <v>17</v>
      </c>
      <c r="F1712" t="s">
        <v>60</v>
      </c>
      <c r="G1712" t="s">
        <v>19</v>
      </c>
      <c r="H1712" t="s">
        <v>1782</v>
      </c>
      <c r="I1712" t="s">
        <v>1783</v>
      </c>
      <c r="K1712" t="s">
        <v>23</v>
      </c>
      <c r="L1712" t="s">
        <v>24</v>
      </c>
      <c r="M1712" s="2">
        <v>29.434169649308352</v>
      </c>
      <c r="N1712">
        <v>4</v>
      </c>
      <c r="O1712" t="s">
        <v>25</v>
      </c>
      <c r="P1712" t="s">
        <v>1955</v>
      </c>
      <c r="T1712">
        <v>29.434196</v>
      </c>
    </row>
    <row r="1713" spans="1:20">
      <c r="A1713">
        <v>209</v>
      </c>
      <c r="B1713" t="s">
        <v>2031</v>
      </c>
      <c r="C1713" t="s">
        <v>15</v>
      </c>
      <c r="D1713" t="s">
        <v>1781</v>
      </c>
      <c r="E1713" t="s">
        <v>17</v>
      </c>
      <c r="F1713" t="s">
        <v>60</v>
      </c>
      <c r="G1713" t="s">
        <v>19</v>
      </c>
      <c r="H1713" t="s">
        <v>1782</v>
      </c>
      <c r="I1713" t="s">
        <v>1783</v>
      </c>
      <c r="K1713" t="s">
        <v>23</v>
      </c>
      <c r="L1713" t="s">
        <v>24</v>
      </c>
      <c r="M1713" s="2">
        <v>2.4018592553238807</v>
      </c>
      <c r="N1713">
        <v>4</v>
      </c>
      <c r="O1713" t="s">
        <v>25</v>
      </c>
      <c r="P1713" t="s">
        <v>64</v>
      </c>
      <c r="T1713">
        <v>2.5142159999999998</v>
      </c>
    </row>
    <row r="1714" spans="1:20">
      <c r="A1714">
        <v>211</v>
      </c>
      <c r="B1714" t="s">
        <v>2032</v>
      </c>
      <c r="C1714" t="s">
        <v>15</v>
      </c>
      <c r="D1714" t="s">
        <v>1781</v>
      </c>
      <c r="E1714" t="s">
        <v>17</v>
      </c>
      <c r="F1714" t="s">
        <v>60</v>
      </c>
      <c r="G1714" t="s">
        <v>19</v>
      </c>
      <c r="H1714" t="s">
        <v>1782</v>
      </c>
      <c r="I1714" t="s">
        <v>1783</v>
      </c>
      <c r="K1714" t="s">
        <v>23</v>
      </c>
      <c r="L1714" t="s">
        <v>24</v>
      </c>
      <c r="M1714" s="2">
        <v>9.8301118259588929</v>
      </c>
      <c r="N1714">
        <v>4</v>
      </c>
      <c r="O1714" t="s">
        <v>25</v>
      </c>
      <c r="P1714" t="s">
        <v>64</v>
      </c>
      <c r="T1714">
        <v>9.8301210000000001</v>
      </c>
    </row>
    <row r="1715" spans="1:20">
      <c r="A1715">
        <v>213</v>
      </c>
      <c r="B1715" t="s">
        <v>2033</v>
      </c>
      <c r="C1715" t="s">
        <v>15</v>
      </c>
      <c r="D1715" t="s">
        <v>1781</v>
      </c>
      <c r="E1715" t="s">
        <v>17</v>
      </c>
      <c r="F1715" t="s">
        <v>60</v>
      </c>
      <c r="G1715" t="s">
        <v>19</v>
      </c>
      <c r="H1715" t="s">
        <v>1782</v>
      </c>
      <c r="I1715" t="s">
        <v>1783</v>
      </c>
      <c r="K1715" t="s">
        <v>23</v>
      </c>
      <c r="L1715" t="s">
        <v>24</v>
      </c>
      <c r="M1715" s="2">
        <v>42.143894412952264</v>
      </c>
      <c r="N1715">
        <v>4</v>
      </c>
      <c r="O1715" t="s">
        <v>25</v>
      </c>
      <c r="P1715" t="s">
        <v>64</v>
      </c>
      <c r="T1715">
        <v>42.143932</v>
      </c>
    </row>
    <row r="1716" spans="1:20">
      <c r="A1716">
        <v>215</v>
      </c>
      <c r="B1716" t="s">
        <v>2034</v>
      </c>
      <c r="C1716" t="s">
        <v>15</v>
      </c>
      <c r="D1716" t="s">
        <v>1781</v>
      </c>
      <c r="E1716" t="s">
        <v>17</v>
      </c>
      <c r="F1716" t="s">
        <v>60</v>
      </c>
      <c r="G1716" t="s">
        <v>19</v>
      </c>
      <c r="H1716" t="s">
        <v>1782</v>
      </c>
      <c r="I1716" t="s">
        <v>1783</v>
      </c>
      <c r="K1716" t="s">
        <v>23</v>
      </c>
      <c r="L1716" t="s">
        <v>24</v>
      </c>
      <c r="M1716" s="2">
        <v>5.7485452106077295</v>
      </c>
      <c r="N1716">
        <v>4</v>
      </c>
      <c r="O1716" t="s">
        <v>25</v>
      </c>
      <c r="P1716" t="s">
        <v>64</v>
      </c>
      <c r="T1716">
        <v>5.7485499999999998</v>
      </c>
    </row>
    <row r="1717" spans="1:20">
      <c r="A1717">
        <v>216</v>
      </c>
      <c r="B1717" t="s">
        <v>2035</v>
      </c>
      <c r="C1717" t="s">
        <v>15</v>
      </c>
      <c r="D1717" t="s">
        <v>1781</v>
      </c>
      <c r="E1717" t="s">
        <v>17</v>
      </c>
      <c r="F1717" t="s">
        <v>60</v>
      </c>
      <c r="G1717" t="s">
        <v>19</v>
      </c>
      <c r="H1717" t="s">
        <v>1782</v>
      </c>
      <c r="I1717" t="s">
        <v>1783</v>
      </c>
      <c r="K1717" t="s">
        <v>23</v>
      </c>
      <c r="L1717" t="s">
        <v>24</v>
      </c>
      <c r="M1717" s="2">
        <v>8.413556232486421</v>
      </c>
      <c r="N1717">
        <v>4</v>
      </c>
      <c r="O1717" t="s">
        <v>25</v>
      </c>
      <c r="P1717" t="s">
        <v>1955</v>
      </c>
      <c r="T1717">
        <v>8.4135639999999992</v>
      </c>
    </row>
    <row r="1718" spans="1:20">
      <c r="A1718">
        <v>217</v>
      </c>
      <c r="B1718" t="s">
        <v>2036</v>
      </c>
      <c r="C1718" t="s">
        <v>15</v>
      </c>
      <c r="D1718" t="s">
        <v>1781</v>
      </c>
      <c r="E1718" t="s">
        <v>17</v>
      </c>
      <c r="F1718" t="s">
        <v>60</v>
      </c>
      <c r="G1718" t="s">
        <v>19</v>
      </c>
      <c r="H1718" t="s">
        <v>1782</v>
      </c>
      <c r="I1718" t="s">
        <v>1783</v>
      </c>
      <c r="K1718" t="s">
        <v>23</v>
      </c>
      <c r="L1718" t="s">
        <v>24</v>
      </c>
      <c r="M1718" s="2">
        <v>11.840026710585491</v>
      </c>
      <c r="N1718">
        <v>4</v>
      </c>
      <c r="O1718" t="s">
        <v>25</v>
      </c>
      <c r="P1718" t="s">
        <v>1955</v>
      </c>
      <c r="T1718">
        <v>11.840037000000001</v>
      </c>
    </row>
    <row r="1719" spans="1:20">
      <c r="A1719">
        <v>218</v>
      </c>
      <c r="B1719" t="s">
        <v>2037</v>
      </c>
      <c r="C1719" t="s">
        <v>15</v>
      </c>
      <c r="D1719" t="s">
        <v>1781</v>
      </c>
      <c r="E1719" t="s">
        <v>17</v>
      </c>
      <c r="F1719" t="s">
        <v>60</v>
      </c>
      <c r="G1719" t="s">
        <v>19</v>
      </c>
      <c r="H1719" t="s">
        <v>1782</v>
      </c>
      <c r="I1719" t="s">
        <v>1783</v>
      </c>
      <c r="K1719" t="s">
        <v>23</v>
      </c>
      <c r="L1719" t="s">
        <v>24</v>
      </c>
      <c r="M1719" s="2">
        <v>78.573880957334822</v>
      </c>
      <c r="N1719">
        <v>4</v>
      </c>
      <c r="O1719" t="s">
        <v>25</v>
      </c>
      <c r="P1719" t="s">
        <v>1955</v>
      </c>
      <c r="T1719">
        <v>78.573949999999996</v>
      </c>
    </row>
    <row r="1720" spans="1:20">
      <c r="A1720">
        <v>220</v>
      </c>
      <c r="B1720" t="s">
        <v>2038</v>
      </c>
      <c r="C1720" t="s">
        <v>15</v>
      </c>
      <c r="D1720" t="s">
        <v>1781</v>
      </c>
      <c r="E1720" t="s">
        <v>17</v>
      </c>
      <c r="F1720" t="s">
        <v>60</v>
      </c>
      <c r="G1720" t="s">
        <v>19</v>
      </c>
      <c r="H1720" t="s">
        <v>1782</v>
      </c>
      <c r="I1720" t="s">
        <v>1783</v>
      </c>
      <c r="K1720" t="s">
        <v>23</v>
      </c>
      <c r="L1720" t="s">
        <v>24</v>
      </c>
      <c r="M1720" s="2">
        <v>2.0821530428529771</v>
      </c>
      <c r="N1720">
        <v>4</v>
      </c>
      <c r="O1720" t="s">
        <v>25</v>
      </c>
      <c r="P1720" t="s">
        <v>64</v>
      </c>
      <c r="T1720">
        <v>3.9504419999999998</v>
      </c>
    </row>
    <row r="1721" spans="1:20">
      <c r="A1721">
        <v>221</v>
      </c>
      <c r="B1721" t="s">
        <v>2039</v>
      </c>
      <c r="C1721" t="s">
        <v>15</v>
      </c>
      <c r="D1721" t="s">
        <v>1781</v>
      </c>
      <c r="E1721" t="s">
        <v>17</v>
      </c>
      <c r="F1721" t="s">
        <v>60</v>
      </c>
      <c r="G1721" t="s">
        <v>19</v>
      </c>
      <c r="H1721" t="s">
        <v>1782</v>
      </c>
      <c r="I1721" t="s">
        <v>1783</v>
      </c>
      <c r="K1721" t="s">
        <v>23</v>
      </c>
      <c r="L1721" t="s">
        <v>24</v>
      </c>
      <c r="M1721" s="2">
        <v>1.3684892642690876</v>
      </c>
      <c r="N1721">
        <v>4</v>
      </c>
      <c r="O1721" t="s">
        <v>25</v>
      </c>
      <c r="P1721" t="s">
        <v>64</v>
      </c>
      <c r="T1721">
        <v>1.36849</v>
      </c>
    </row>
    <row r="1722" spans="1:20">
      <c r="A1722">
        <v>223</v>
      </c>
      <c r="B1722" t="s">
        <v>2040</v>
      </c>
      <c r="C1722" t="s">
        <v>15</v>
      </c>
      <c r="D1722" t="s">
        <v>1781</v>
      </c>
      <c r="E1722" t="s">
        <v>17</v>
      </c>
      <c r="F1722" t="s">
        <v>60</v>
      </c>
      <c r="G1722" t="s">
        <v>19</v>
      </c>
      <c r="H1722" t="s">
        <v>1782</v>
      </c>
      <c r="I1722" t="s">
        <v>1783</v>
      </c>
      <c r="K1722" t="s">
        <v>23</v>
      </c>
      <c r="L1722" t="s">
        <v>24</v>
      </c>
      <c r="M1722" s="2">
        <v>5.1339599941683183</v>
      </c>
      <c r="N1722">
        <v>4</v>
      </c>
      <c r="O1722" t="s">
        <v>25</v>
      </c>
      <c r="P1722" t="s">
        <v>2041</v>
      </c>
      <c r="T1722">
        <v>5.1339649999999999</v>
      </c>
    </row>
    <row r="1723" spans="1:20">
      <c r="A1723">
        <v>226</v>
      </c>
      <c r="B1723" t="s">
        <v>2042</v>
      </c>
      <c r="C1723" t="s">
        <v>15</v>
      </c>
      <c r="D1723" t="s">
        <v>1781</v>
      </c>
      <c r="E1723" t="s">
        <v>17</v>
      </c>
      <c r="F1723" t="s">
        <v>60</v>
      </c>
      <c r="G1723" t="s">
        <v>19</v>
      </c>
      <c r="H1723" t="s">
        <v>1782</v>
      </c>
      <c r="I1723" t="s">
        <v>1783</v>
      </c>
      <c r="K1723" t="s">
        <v>23</v>
      </c>
      <c r="L1723" t="s">
        <v>24</v>
      </c>
      <c r="M1723" s="2">
        <v>7.1610564786031636</v>
      </c>
      <c r="N1723">
        <v>4</v>
      </c>
      <c r="O1723" t="s">
        <v>25</v>
      </c>
      <c r="P1723" t="s">
        <v>2043</v>
      </c>
      <c r="T1723">
        <v>7.1610630000000004</v>
      </c>
    </row>
    <row r="1724" spans="1:20">
      <c r="A1724">
        <v>228</v>
      </c>
      <c r="B1724" t="s">
        <v>2044</v>
      </c>
      <c r="C1724" t="s">
        <v>15</v>
      </c>
      <c r="D1724" t="s">
        <v>1781</v>
      </c>
      <c r="E1724" t="s">
        <v>17</v>
      </c>
      <c r="F1724" t="s">
        <v>60</v>
      </c>
      <c r="G1724" t="s">
        <v>19</v>
      </c>
      <c r="H1724" t="s">
        <v>1782</v>
      </c>
      <c r="I1724" t="s">
        <v>1783</v>
      </c>
      <c r="K1724" t="s">
        <v>23</v>
      </c>
      <c r="L1724" t="s">
        <v>24</v>
      </c>
      <c r="M1724" s="2">
        <v>16.32279071848297</v>
      </c>
      <c r="N1724">
        <v>4</v>
      </c>
      <c r="O1724" t="s">
        <v>25</v>
      </c>
      <c r="P1724" t="s">
        <v>2043</v>
      </c>
      <c r="T1724">
        <v>16.322804999999999</v>
      </c>
    </row>
    <row r="1725" spans="1:20">
      <c r="A1725">
        <v>229</v>
      </c>
      <c r="B1725" t="s">
        <v>2045</v>
      </c>
      <c r="C1725" t="s">
        <v>15</v>
      </c>
      <c r="D1725" t="s">
        <v>1781</v>
      </c>
      <c r="E1725" t="s">
        <v>17</v>
      </c>
      <c r="F1725" t="s">
        <v>60</v>
      </c>
      <c r="G1725" t="s">
        <v>19</v>
      </c>
      <c r="H1725" t="s">
        <v>1782</v>
      </c>
      <c r="I1725" t="s">
        <v>1783</v>
      </c>
      <c r="K1725" t="s">
        <v>23</v>
      </c>
      <c r="L1725" t="s">
        <v>24</v>
      </c>
      <c r="M1725" s="2">
        <v>83.271898695284733</v>
      </c>
      <c r="N1725">
        <v>4</v>
      </c>
      <c r="O1725" t="s">
        <v>25</v>
      </c>
      <c r="P1725" t="s">
        <v>1955</v>
      </c>
      <c r="T1725">
        <v>83.271972000000005</v>
      </c>
    </row>
    <row r="1726" spans="1:20">
      <c r="A1726">
        <v>231</v>
      </c>
      <c r="B1726" t="s">
        <v>2046</v>
      </c>
      <c r="C1726" t="s">
        <v>15</v>
      </c>
      <c r="D1726" t="s">
        <v>1781</v>
      </c>
      <c r="E1726" t="s">
        <v>17</v>
      </c>
      <c r="F1726" t="s">
        <v>60</v>
      </c>
      <c r="G1726" t="s">
        <v>19</v>
      </c>
      <c r="H1726" t="s">
        <v>1782</v>
      </c>
      <c r="I1726" t="s">
        <v>1783</v>
      </c>
      <c r="K1726" t="s">
        <v>23</v>
      </c>
      <c r="L1726" t="s">
        <v>24</v>
      </c>
      <c r="M1726" s="2">
        <v>5.9621276738014162</v>
      </c>
      <c r="N1726">
        <v>4</v>
      </c>
      <c r="O1726" t="s">
        <v>25</v>
      </c>
      <c r="P1726" t="s">
        <v>2043</v>
      </c>
      <c r="T1726">
        <v>5.9621329999999997</v>
      </c>
    </row>
    <row r="1727" spans="1:20">
      <c r="A1727">
        <v>234</v>
      </c>
      <c r="B1727" t="s">
        <v>2047</v>
      </c>
      <c r="C1727" t="s">
        <v>15</v>
      </c>
      <c r="D1727" t="s">
        <v>1781</v>
      </c>
      <c r="E1727" t="s">
        <v>17</v>
      </c>
      <c r="F1727" t="s">
        <v>60</v>
      </c>
      <c r="G1727" t="s">
        <v>19</v>
      </c>
      <c r="H1727" t="s">
        <v>1782</v>
      </c>
      <c r="I1727" t="s">
        <v>1783</v>
      </c>
      <c r="K1727" t="s">
        <v>23</v>
      </c>
      <c r="L1727" t="s">
        <v>24</v>
      </c>
      <c r="M1727" s="2">
        <v>3.5215524806887313</v>
      </c>
      <c r="N1727">
        <v>4</v>
      </c>
      <c r="O1727" t="s">
        <v>25</v>
      </c>
      <c r="P1727" t="s">
        <v>64</v>
      </c>
      <c r="T1727">
        <v>3.5215559999999999</v>
      </c>
    </row>
    <row r="1728" spans="1:20">
      <c r="A1728">
        <v>237</v>
      </c>
      <c r="B1728" t="s">
        <v>2048</v>
      </c>
      <c r="C1728" t="s">
        <v>15</v>
      </c>
      <c r="D1728" t="s">
        <v>1781</v>
      </c>
      <c r="E1728" t="s">
        <v>17</v>
      </c>
      <c r="F1728" t="s">
        <v>60</v>
      </c>
      <c r="G1728" t="s">
        <v>19</v>
      </c>
      <c r="H1728" t="s">
        <v>1782</v>
      </c>
      <c r="I1728" t="s">
        <v>1783</v>
      </c>
      <c r="K1728" t="s">
        <v>23</v>
      </c>
      <c r="L1728" t="s">
        <v>24</v>
      </c>
      <c r="M1728" s="2">
        <v>7.4402396438226175</v>
      </c>
      <c r="N1728">
        <v>4</v>
      </c>
      <c r="O1728" t="s">
        <v>25</v>
      </c>
      <c r="P1728" t="s">
        <v>2049</v>
      </c>
      <c r="T1728">
        <v>7.4402460000000001</v>
      </c>
    </row>
    <row r="1729" spans="1:20">
      <c r="A1729">
        <v>305</v>
      </c>
      <c r="B1729" t="s">
        <v>2061</v>
      </c>
      <c r="C1729" t="s">
        <v>15</v>
      </c>
      <c r="D1729" t="s">
        <v>1781</v>
      </c>
      <c r="E1729" t="s">
        <v>17</v>
      </c>
      <c r="F1729" t="s">
        <v>60</v>
      </c>
      <c r="G1729" t="s">
        <v>19</v>
      </c>
      <c r="H1729" t="s">
        <v>1782</v>
      </c>
      <c r="I1729" t="s">
        <v>1783</v>
      </c>
      <c r="K1729" t="s">
        <v>23</v>
      </c>
      <c r="L1729" t="s">
        <v>24</v>
      </c>
      <c r="M1729" s="2">
        <v>1.020578793187805</v>
      </c>
      <c r="N1729">
        <v>4</v>
      </c>
      <c r="O1729" t="s">
        <v>25</v>
      </c>
      <c r="P1729" t="s">
        <v>2062</v>
      </c>
      <c r="T1729">
        <v>1.02058</v>
      </c>
    </row>
    <row r="1730" spans="1:20">
      <c r="A1730">
        <v>306</v>
      </c>
      <c r="B1730" t="s">
        <v>2063</v>
      </c>
      <c r="C1730" t="s">
        <v>15</v>
      </c>
      <c r="D1730" t="s">
        <v>1781</v>
      </c>
      <c r="E1730" t="s">
        <v>17</v>
      </c>
      <c r="F1730" t="s">
        <v>60</v>
      </c>
      <c r="G1730" t="s">
        <v>19</v>
      </c>
      <c r="H1730" t="s">
        <v>1782</v>
      </c>
      <c r="I1730" t="s">
        <v>1783</v>
      </c>
      <c r="K1730" t="s">
        <v>23</v>
      </c>
      <c r="L1730" t="s">
        <v>24</v>
      </c>
      <c r="M1730" s="2">
        <v>0.61842559515278506</v>
      </c>
      <c r="N1730">
        <v>4</v>
      </c>
      <c r="O1730" t="s">
        <v>25</v>
      </c>
      <c r="P1730" t="s">
        <v>2064</v>
      </c>
      <c r="T1730">
        <v>0.62113300000000005</v>
      </c>
    </row>
    <row r="1731" spans="1:20">
      <c r="A1731">
        <v>106</v>
      </c>
      <c r="B1731" t="s">
        <v>2070</v>
      </c>
      <c r="C1731" t="s">
        <v>15</v>
      </c>
      <c r="D1731" t="s">
        <v>1781</v>
      </c>
      <c r="E1731" t="s">
        <v>17</v>
      </c>
      <c r="F1731" t="s">
        <v>60</v>
      </c>
      <c r="G1731" t="s">
        <v>19</v>
      </c>
      <c r="H1731" t="s">
        <v>1782</v>
      </c>
      <c r="I1731" t="s">
        <v>1783</v>
      </c>
      <c r="K1731" t="s">
        <v>1204</v>
      </c>
      <c r="L1731" t="s">
        <v>1205</v>
      </c>
      <c r="M1731" s="2">
        <v>0.31381445565203636</v>
      </c>
      <c r="N1731">
        <v>4</v>
      </c>
      <c r="O1731" t="s">
        <v>25</v>
      </c>
      <c r="P1731" t="s">
        <v>1206</v>
      </c>
      <c r="T1731">
        <v>0.31381500000000001</v>
      </c>
    </row>
    <row r="1732" spans="1:20">
      <c r="A1732">
        <v>266</v>
      </c>
      <c r="B1732" t="s">
        <v>2071</v>
      </c>
      <c r="C1732" t="s">
        <v>15</v>
      </c>
      <c r="D1732" t="s">
        <v>1781</v>
      </c>
      <c r="E1732" t="s">
        <v>17</v>
      </c>
      <c r="F1732" t="s">
        <v>60</v>
      </c>
      <c r="G1732" t="s">
        <v>19</v>
      </c>
      <c r="H1732" t="s">
        <v>1782</v>
      </c>
      <c r="I1732" t="s">
        <v>1783</v>
      </c>
      <c r="K1732" t="s">
        <v>1204</v>
      </c>
      <c r="L1732" t="s">
        <v>1205</v>
      </c>
      <c r="M1732" s="2">
        <v>4.5714892039754276E-2</v>
      </c>
      <c r="N1732">
        <v>4</v>
      </c>
      <c r="O1732" t="s">
        <v>25</v>
      </c>
      <c r="P1732" t="s">
        <v>2072</v>
      </c>
      <c r="T1732">
        <v>0.238347</v>
      </c>
    </row>
    <row r="1733" spans="1:20">
      <c r="A1733">
        <v>61</v>
      </c>
      <c r="B1733" t="s">
        <v>2073</v>
      </c>
      <c r="C1733" t="s">
        <v>15</v>
      </c>
      <c r="D1733" t="s">
        <v>1781</v>
      </c>
      <c r="E1733" t="s">
        <v>17</v>
      </c>
      <c r="F1733" t="s">
        <v>60</v>
      </c>
      <c r="G1733" t="s">
        <v>19</v>
      </c>
      <c r="H1733" t="s">
        <v>1782</v>
      </c>
      <c r="I1733" t="s">
        <v>1783</v>
      </c>
      <c r="K1733" t="s">
        <v>184</v>
      </c>
      <c r="L1733" t="s">
        <v>185</v>
      </c>
      <c r="M1733" s="2">
        <v>0.51160249576214645</v>
      </c>
      <c r="N1733">
        <v>4</v>
      </c>
      <c r="O1733" t="s">
        <v>25</v>
      </c>
      <c r="P1733" t="s">
        <v>2074</v>
      </c>
      <c r="T1733">
        <v>0.51160300000000003</v>
      </c>
    </row>
    <row r="1734" spans="1:20">
      <c r="A1734">
        <v>184</v>
      </c>
      <c r="B1734" t="s">
        <v>2077</v>
      </c>
      <c r="C1734" t="s">
        <v>15</v>
      </c>
      <c r="D1734" t="s">
        <v>1781</v>
      </c>
      <c r="E1734" t="s">
        <v>17</v>
      </c>
      <c r="F1734" t="s">
        <v>60</v>
      </c>
      <c r="G1734" t="s">
        <v>19</v>
      </c>
      <c r="H1734" t="s">
        <v>1782</v>
      </c>
      <c r="I1734" t="s">
        <v>1783</v>
      </c>
      <c r="K1734" t="s">
        <v>184</v>
      </c>
      <c r="L1734" t="s">
        <v>185</v>
      </c>
      <c r="M1734" s="2">
        <v>0.29198603262776573</v>
      </c>
      <c r="N1734">
        <v>4</v>
      </c>
      <c r="O1734" t="s">
        <v>25</v>
      </c>
      <c r="P1734" t="s">
        <v>2078</v>
      </c>
      <c r="T1734">
        <v>0.29198600000000002</v>
      </c>
    </row>
    <row r="1735" spans="1:20">
      <c r="A1735">
        <v>235</v>
      </c>
      <c r="B1735" t="s">
        <v>2079</v>
      </c>
      <c r="C1735" t="s">
        <v>15</v>
      </c>
      <c r="D1735" t="s">
        <v>1781</v>
      </c>
      <c r="E1735" t="s">
        <v>17</v>
      </c>
      <c r="F1735" t="s">
        <v>60</v>
      </c>
      <c r="G1735" t="s">
        <v>19</v>
      </c>
      <c r="H1735" t="s">
        <v>1782</v>
      </c>
      <c r="I1735" t="s">
        <v>1783</v>
      </c>
      <c r="K1735" t="s">
        <v>184</v>
      </c>
      <c r="L1735" t="s">
        <v>185</v>
      </c>
      <c r="M1735" s="2">
        <v>5.8525119969556637E-2</v>
      </c>
      <c r="N1735">
        <v>4</v>
      </c>
      <c r="O1735" t="s">
        <v>25</v>
      </c>
      <c r="P1735" t="s">
        <v>1722</v>
      </c>
      <c r="T1735">
        <v>5.8525000000000001E-2</v>
      </c>
    </row>
    <row r="1736" spans="1:20">
      <c r="A1736">
        <v>56</v>
      </c>
      <c r="B1736" t="s">
        <v>2080</v>
      </c>
      <c r="C1736" t="s">
        <v>15</v>
      </c>
      <c r="D1736" t="s">
        <v>1781</v>
      </c>
      <c r="E1736" t="s">
        <v>17</v>
      </c>
      <c r="F1736" t="s">
        <v>60</v>
      </c>
      <c r="G1736" t="s">
        <v>19</v>
      </c>
      <c r="H1736" t="s">
        <v>1782</v>
      </c>
      <c r="I1736" t="s">
        <v>1783</v>
      </c>
      <c r="K1736" t="s">
        <v>198</v>
      </c>
      <c r="L1736" t="s">
        <v>199</v>
      </c>
      <c r="M1736" s="2">
        <v>0.33506664203851877</v>
      </c>
      <c r="N1736">
        <v>4</v>
      </c>
      <c r="O1736" t="s">
        <v>25</v>
      </c>
      <c r="P1736" t="s">
        <v>2081</v>
      </c>
      <c r="T1736">
        <v>0.335067</v>
      </c>
    </row>
    <row r="1737" spans="1:20">
      <c r="A1737">
        <v>124</v>
      </c>
      <c r="B1737" t="s">
        <v>2082</v>
      </c>
      <c r="C1737" t="s">
        <v>15</v>
      </c>
      <c r="D1737" t="s">
        <v>1781</v>
      </c>
      <c r="E1737" t="s">
        <v>17</v>
      </c>
      <c r="F1737" t="s">
        <v>60</v>
      </c>
      <c r="G1737" t="s">
        <v>19</v>
      </c>
      <c r="H1737" t="s">
        <v>1782</v>
      </c>
      <c r="I1737" t="s">
        <v>1783</v>
      </c>
      <c r="K1737" t="s">
        <v>198</v>
      </c>
      <c r="L1737" t="s">
        <v>199</v>
      </c>
      <c r="M1737" s="2">
        <v>6.1112735906357027</v>
      </c>
      <c r="N1737">
        <v>4</v>
      </c>
      <c r="O1737" t="s">
        <v>25</v>
      </c>
      <c r="P1737" t="s">
        <v>2083</v>
      </c>
      <c r="T1737">
        <v>6.1112789999999997</v>
      </c>
    </row>
    <row r="1738" spans="1:20">
      <c r="A1738">
        <v>142</v>
      </c>
      <c r="B1738" t="s">
        <v>2084</v>
      </c>
      <c r="C1738" t="s">
        <v>15</v>
      </c>
      <c r="D1738" t="s">
        <v>1781</v>
      </c>
      <c r="E1738" t="s">
        <v>17</v>
      </c>
      <c r="F1738" t="s">
        <v>60</v>
      </c>
      <c r="G1738" t="s">
        <v>19</v>
      </c>
      <c r="H1738" t="s">
        <v>1782</v>
      </c>
      <c r="I1738" t="s">
        <v>1783</v>
      </c>
      <c r="K1738" t="s">
        <v>198</v>
      </c>
      <c r="L1738" t="s">
        <v>199</v>
      </c>
      <c r="M1738" s="2">
        <v>1.0991435226323618</v>
      </c>
      <c r="N1738">
        <v>4</v>
      </c>
      <c r="O1738" t="s">
        <v>25</v>
      </c>
      <c r="P1738" t="s">
        <v>2083</v>
      </c>
      <c r="T1738">
        <v>1.0991439999999999</v>
      </c>
    </row>
    <row r="1739" spans="1:20">
      <c r="A1739">
        <v>240</v>
      </c>
      <c r="B1739" t="s">
        <v>2088</v>
      </c>
      <c r="C1739" t="s">
        <v>15</v>
      </c>
      <c r="D1739" t="s">
        <v>1781</v>
      </c>
      <c r="E1739" t="s">
        <v>17</v>
      </c>
      <c r="F1739" t="s">
        <v>60</v>
      </c>
      <c r="G1739" t="s">
        <v>19</v>
      </c>
      <c r="H1739" t="s">
        <v>1782</v>
      </c>
      <c r="I1739" t="s">
        <v>1783</v>
      </c>
      <c r="K1739" t="s">
        <v>198</v>
      </c>
      <c r="L1739" t="s">
        <v>199</v>
      </c>
      <c r="M1739" s="2">
        <v>14.712508746781456</v>
      </c>
      <c r="N1739">
        <v>4</v>
      </c>
      <c r="O1739" t="s">
        <v>25</v>
      </c>
      <c r="P1739" t="s">
        <v>2089</v>
      </c>
      <c r="T1739">
        <v>14.712522</v>
      </c>
    </row>
    <row r="1740" spans="1:20">
      <c r="A1740">
        <v>62</v>
      </c>
      <c r="B1740" t="s">
        <v>2093</v>
      </c>
      <c r="C1740" t="s">
        <v>15</v>
      </c>
      <c r="D1740" t="s">
        <v>1781</v>
      </c>
      <c r="E1740" t="s">
        <v>17</v>
      </c>
      <c r="F1740" t="s">
        <v>60</v>
      </c>
      <c r="G1740" t="s">
        <v>19</v>
      </c>
      <c r="H1740" t="s">
        <v>1782</v>
      </c>
      <c r="I1740" t="s">
        <v>1783</v>
      </c>
      <c r="K1740" t="s">
        <v>214</v>
      </c>
      <c r="L1740" t="s">
        <v>215</v>
      </c>
      <c r="M1740" s="2">
        <v>9.7388488358875758E-2</v>
      </c>
      <c r="N1740">
        <v>4</v>
      </c>
      <c r="O1740" t="s">
        <v>25</v>
      </c>
      <c r="P1740" t="s">
        <v>1287</v>
      </c>
      <c r="T1740">
        <v>9.153E-2</v>
      </c>
    </row>
    <row r="1741" spans="1:20">
      <c r="A1741">
        <v>66</v>
      </c>
      <c r="B1741" t="s">
        <v>2094</v>
      </c>
      <c r="C1741" t="s">
        <v>15</v>
      </c>
      <c r="D1741" t="s">
        <v>1781</v>
      </c>
      <c r="E1741" t="s">
        <v>17</v>
      </c>
      <c r="F1741" t="s">
        <v>60</v>
      </c>
      <c r="G1741" t="s">
        <v>19</v>
      </c>
      <c r="H1741" t="s">
        <v>1782</v>
      </c>
      <c r="I1741" t="s">
        <v>1783</v>
      </c>
      <c r="K1741" t="s">
        <v>214</v>
      </c>
      <c r="L1741" t="s">
        <v>215</v>
      </c>
      <c r="M1741" s="2">
        <v>0.10143913799834933</v>
      </c>
      <c r="N1741">
        <v>4</v>
      </c>
      <c r="O1741" t="s">
        <v>25</v>
      </c>
      <c r="P1741" t="s">
        <v>1287</v>
      </c>
      <c r="T1741">
        <v>0.101439</v>
      </c>
    </row>
    <row r="1742" spans="1:20">
      <c r="A1742">
        <v>69</v>
      </c>
      <c r="B1742" t="s">
        <v>2095</v>
      </c>
      <c r="C1742" t="s">
        <v>15</v>
      </c>
      <c r="D1742" t="s">
        <v>1781</v>
      </c>
      <c r="E1742" t="s">
        <v>17</v>
      </c>
      <c r="F1742" t="s">
        <v>60</v>
      </c>
      <c r="G1742" t="s">
        <v>19</v>
      </c>
      <c r="H1742" t="s">
        <v>1782</v>
      </c>
      <c r="I1742" t="s">
        <v>1783</v>
      </c>
      <c r="K1742" t="s">
        <v>214</v>
      </c>
      <c r="L1742" t="s">
        <v>215</v>
      </c>
      <c r="M1742" s="2">
        <v>0.12375428900431446</v>
      </c>
      <c r="N1742">
        <v>4</v>
      </c>
      <c r="O1742" t="s">
        <v>25</v>
      </c>
      <c r="P1742" t="s">
        <v>1287</v>
      </c>
      <c r="T1742">
        <v>0.123754</v>
      </c>
    </row>
    <row r="1743" spans="1:20">
      <c r="A1743">
        <v>105</v>
      </c>
      <c r="B1743" t="s">
        <v>2096</v>
      </c>
      <c r="C1743" t="s">
        <v>15</v>
      </c>
      <c r="D1743" t="s">
        <v>1781</v>
      </c>
      <c r="E1743" t="s">
        <v>17</v>
      </c>
      <c r="F1743" t="s">
        <v>60</v>
      </c>
      <c r="G1743" t="s">
        <v>19</v>
      </c>
      <c r="H1743" t="s">
        <v>1782</v>
      </c>
      <c r="I1743" t="s">
        <v>1783</v>
      </c>
      <c r="K1743" t="s">
        <v>214</v>
      </c>
      <c r="L1743" t="s">
        <v>215</v>
      </c>
      <c r="M1743" s="2">
        <v>0.39742291307334576</v>
      </c>
      <c r="N1743">
        <v>4</v>
      </c>
      <c r="O1743" t="s">
        <v>25</v>
      </c>
      <c r="P1743" t="s">
        <v>1287</v>
      </c>
      <c r="T1743">
        <v>0.39742300000000003</v>
      </c>
    </row>
    <row r="1744" spans="1:20">
      <c r="A1744">
        <v>116</v>
      </c>
      <c r="B1744" t="s">
        <v>2097</v>
      </c>
      <c r="C1744" t="s">
        <v>15</v>
      </c>
      <c r="D1744" t="s">
        <v>1781</v>
      </c>
      <c r="E1744" t="s">
        <v>17</v>
      </c>
      <c r="F1744" t="s">
        <v>60</v>
      </c>
      <c r="G1744" t="s">
        <v>19</v>
      </c>
      <c r="H1744" t="s">
        <v>1782</v>
      </c>
      <c r="I1744" t="s">
        <v>1783</v>
      </c>
      <c r="K1744" t="s">
        <v>214</v>
      </c>
      <c r="L1744" t="s">
        <v>215</v>
      </c>
      <c r="M1744" s="2">
        <v>0.39719399312059223</v>
      </c>
      <c r="N1744">
        <v>4</v>
      </c>
      <c r="O1744" t="s">
        <v>25</v>
      </c>
      <c r="P1744" t="s">
        <v>1287</v>
      </c>
      <c r="T1744">
        <v>0.39719399999999999</v>
      </c>
    </row>
    <row r="1745" spans="1:20">
      <c r="A1745">
        <v>212</v>
      </c>
      <c r="B1745" t="s">
        <v>2098</v>
      </c>
      <c r="C1745" t="s">
        <v>15</v>
      </c>
      <c r="D1745" t="s">
        <v>1781</v>
      </c>
      <c r="E1745" t="s">
        <v>17</v>
      </c>
      <c r="F1745" t="s">
        <v>60</v>
      </c>
      <c r="G1745" t="s">
        <v>19</v>
      </c>
      <c r="H1745" t="s">
        <v>1782</v>
      </c>
      <c r="I1745" t="s">
        <v>1783</v>
      </c>
      <c r="K1745" t="s">
        <v>214</v>
      </c>
      <c r="L1745" t="s">
        <v>215</v>
      </c>
      <c r="M1745" s="2">
        <v>0.5901026249981467</v>
      </c>
      <c r="N1745">
        <v>4</v>
      </c>
      <c r="O1745" t="s">
        <v>25</v>
      </c>
      <c r="P1745" t="s">
        <v>1287</v>
      </c>
      <c r="T1745">
        <v>0.59010300000000004</v>
      </c>
    </row>
    <row r="1746" spans="1:20">
      <c r="A1746">
        <v>8</v>
      </c>
      <c r="B1746" t="s">
        <v>2099</v>
      </c>
      <c r="C1746" t="s">
        <v>15</v>
      </c>
      <c r="D1746" t="s">
        <v>1781</v>
      </c>
      <c r="E1746" t="s">
        <v>17</v>
      </c>
      <c r="F1746" t="s">
        <v>60</v>
      </c>
      <c r="G1746" t="s">
        <v>19</v>
      </c>
      <c r="H1746" t="s">
        <v>1782</v>
      </c>
      <c r="I1746" t="s">
        <v>1783</v>
      </c>
      <c r="K1746" t="s">
        <v>218</v>
      </c>
      <c r="L1746" t="s">
        <v>219</v>
      </c>
      <c r="M1746" s="2">
        <f>0.854600654581577/8</f>
        <v>0.10682508182269712</v>
      </c>
      <c r="N1746">
        <v>4</v>
      </c>
      <c r="O1746" t="s">
        <v>25</v>
      </c>
      <c r="P1746" t="s">
        <v>2100</v>
      </c>
      <c r="T1746">
        <v>0.85460100000000006</v>
      </c>
    </row>
    <row r="1747" spans="1:20">
      <c r="A1747">
        <v>9</v>
      </c>
      <c r="B1747" t="s">
        <v>2101</v>
      </c>
      <c r="C1747" t="s">
        <v>15</v>
      </c>
      <c r="D1747" t="s">
        <v>1781</v>
      </c>
      <c r="E1747" t="s">
        <v>17</v>
      </c>
      <c r="F1747" t="s">
        <v>60</v>
      </c>
      <c r="G1747" t="s">
        <v>19</v>
      </c>
      <c r="H1747" t="s">
        <v>1782</v>
      </c>
      <c r="I1747" t="s">
        <v>1783</v>
      </c>
      <c r="K1747" t="s">
        <v>218</v>
      </c>
      <c r="L1747" t="s">
        <v>219</v>
      </c>
      <c r="M1747" s="2">
        <f>0.380437448787455/8</f>
        <v>4.7554681098431875E-2</v>
      </c>
      <c r="N1747">
        <v>4</v>
      </c>
      <c r="O1747" t="s">
        <v>25</v>
      </c>
      <c r="P1747" t="s">
        <v>2100</v>
      </c>
      <c r="T1747">
        <v>0.380438</v>
      </c>
    </row>
    <row r="1748" spans="1:20" s="4" customFormat="1">
      <c r="A1748" s="4">
        <v>51</v>
      </c>
      <c r="B1748" s="4" t="s">
        <v>2102</v>
      </c>
      <c r="C1748" s="4" t="s">
        <v>15</v>
      </c>
      <c r="D1748" s="4" t="s">
        <v>1781</v>
      </c>
      <c r="E1748" s="4" t="s">
        <v>17</v>
      </c>
      <c r="F1748" s="4" t="s">
        <v>60</v>
      </c>
      <c r="G1748" s="4" t="s">
        <v>19</v>
      </c>
      <c r="H1748" s="4" t="s">
        <v>1782</v>
      </c>
      <c r="I1748" s="4" t="s">
        <v>1783</v>
      </c>
      <c r="K1748" s="4" t="s">
        <v>218</v>
      </c>
      <c r="L1748" s="4" t="s">
        <v>219</v>
      </c>
      <c r="M1748" s="5">
        <f>0.288414236469757/4</f>
        <v>7.210355911743925E-2</v>
      </c>
      <c r="N1748" s="4">
        <v>4</v>
      </c>
      <c r="O1748" s="4" t="s">
        <v>25</v>
      </c>
      <c r="P1748" s="4" t="s">
        <v>2103</v>
      </c>
      <c r="Q1748" s="5">
        <f>SUM(M1736:M1739,M1746:M1748)</f>
        <v>22.484475824126612</v>
      </c>
      <c r="T1748" s="4">
        <v>0.288414</v>
      </c>
    </row>
    <row r="1749" spans="1:20">
      <c r="A1749">
        <v>149</v>
      </c>
      <c r="B1749" t="s">
        <v>2532</v>
      </c>
      <c r="C1749" t="s">
        <v>15</v>
      </c>
      <c r="D1749" t="s">
        <v>2409</v>
      </c>
      <c r="E1749" t="s">
        <v>1622</v>
      </c>
      <c r="F1749" t="s">
        <v>224</v>
      </c>
      <c r="G1749" t="s">
        <v>225</v>
      </c>
      <c r="H1749" t="s">
        <v>2410</v>
      </c>
      <c r="I1749" t="s">
        <v>2411</v>
      </c>
      <c r="J1749" t="s">
        <v>2533</v>
      </c>
      <c r="K1749" t="s">
        <v>23</v>
      </c>
      <c r="L1749" t="s">
        <v>24</v>
      </c>
      <c r="M1749" s="2">
        <v>21.891681223714187</v>
      </c>
      <c r="N1749">
        <v>4</v>
      </c>
      <c r="O1749" t="s">
        <v>25</v>
      </c>
      <c r="P1749" t="s">
        <v>22</v>
      </c>
      <c r="T1749">
        <v>21.891701000000001</v>
      </c>
    </row>
    <row r="1750" spans="1:20">
      <c r="A1750">
        <v>184</v>
      </c>
      <c r="B1750" t="s">
        <v>2566</v>
      </c>
      <c r="C1750" t="s">
        <v>15</v>
      </c>
      <c r="D1750" t="s">
        <v>2409</v>
      </c>
      <c r="E1750" t="s">
        <v>1622</v>
      </c>
      <c r="F1750" t="s">
        <v>224</v>
      </c>
      <c r="G1750" t="s">
        <v>225</v>
      </c>
      <c r="H1750" t="s">
        <v>2410</v>
      </c>
      <c r="I1750" t="s">
        <v>2411</v>
      </c>
      <c r="J1750" t="s">
        <v>2533</v>
      </c>
      <c r="K1750" t="s">
        <v>23</v>
      </c>
      <c r="L1750" t="s">
        <v>24</v>
      </c>
      <c r="M1750" s="2">
        <v>4.5278909119663142</v>
      </c>
      <c r="N1750">
        <v>4</v>
      </c>
      <c r="O1750" t="s">
        <v>25</v>
      </c>
      <c r="P1750" t="s">
        <v>22</v>
      </c>
      <c r="T1750">
        <v>4.527895</v>
      </c>
    </row>
    <row r="1751" spans="1:20">
      <c r="A1751">
        <v>186</v>
      </c>
      <c r="B1751" t="s">
        <v>2567</v>
      </c>
      <c r="C1751" t="s">
        <v>15</v>
      </c>
      <c r="D1751" t="s">
        <v>2409</v>
      </c>
      <c r="E1751" t="s">
        <v>1622</v>
      </c>
      <c r="F1751" t="s">
        <v>224</v>
      </c>
      <c r="G1751" t="s">
        <v>225</v>
      </c>
      <c r="H1751" t="s">
        <v>2410</v>
      </c>
      <c r="I1751" t="s">
        <v>2411</v>
      </c>
      <c r="J1751" t="s">
        <v>2533</v>
      </c>
      <c r="K1751" t="s">
        <v>23</v>
      </c>
      <c r="L1751" t="s">
        <v>24</v>
      </c>
      <c r="M1751" s="2">
        <v>0.8165562465714159</v>
      </c>
      <c r="N1751">
        <v>4</v>
      </c>
      <c r="O1751" t="s">
        <v>25</v>
      </c>
      <c r="P1751" t="s">
        <v>22</v>
      </c>
      <c r="T1751">
        <v>0.81655699999999998</v>
      </c>
    </row>
    <row r="1752" spans="1:20">
      <c r="A1752">
        <v>187</v>
      </c>
      <c r="B1752" t="s">
        <v>2568</v>
      </c>
      <c r="C1752" t="s">
        <v>15</v>
      </c>
      <c r="D1752" t="s">
        <v>2409</v>
      </c>
      <c r="E1752" t="s">
        <v>1622</v>
      </c>
      <c r="F1752" t="s">
        <v>224</v>
      </c>
      <c r="G1752" t="s">
        <v>225</v>
      </c>
      <c r="H1752" t="s">
        <v>2410</v>
      </c>
      <c r="I1752" t="s">
        <v>2411</v>
      </c>
      <c r="J1752" t="s">
        <v>2533</v>
      </c>
      <c r="K1752" t="s">
        <v>23</v>
      </c>
      <c r="L1752" t="s">
        <v>24</v>
      </c>
      <c r="M1752" s="2">
        <v>1.2775023798698251</v>
      </c>
      <c r="N1752">
        <v>4</v>
      </c>
      <c r="O1752" t="s">
        <v>25</v>
      </c>
      <c r="P1752" t="s">
        <v>22</v>
      </c>
      <c r="T1752">
        <v>1.277504</v>
      </c>
    </row>
    <row r="1753" spans="1:20">
      <c r="A1753">
        <v>188</v>
      </c>
      <c r="B1753" t="s">
        <v>2569</v>
      </c>
      <c r="C1753" t="s">
        <v>15</v>
      </c>
      <c r="D1753" t="s">
        <v>2409</v>
      </c>
      <c r="E1753" t="s">
        <v>1622</v>
      </c>
      <c r="F1753" t="s">
        <v>224</v>
      </c>
      <c r="G1753" t="s">
        <v>225</v>
      </c>
      <c r="H1753" t="s">
        <v>2410</v>
      </c>
      <c r="I1753" t="s">
        <v>2411</v>
      </c>
      <c r="J1753" t="s">
        <v>2533</v>
      </c>
      <c r="K1753" t="s">
        <v>23</v>
      </c>
      <c r="L1753" t="s">
        <v>24</v>
      </c>
      <c r="M1753" s="2">
        <v>14.732571158132478</v>
      </c>
      <c r="N1753">
        <v>4</v>
      </c>
      <c r="O1753" t="s">
        <v>25</v>
      </c>
      <c r="P1753" t="s">
        <v>22</v>
      </c>
      <c r="T1753">
        <v>14.732583999999999</v>
      </c>
    </row>
    <row r="1754" spans="1:20">
      <c r="A1754">
        <v>189</v>
      </c>
      <c r="B1754" t="s">
        <v>2570</v>
      </c>
      <c r="C1754" t="s">
        <v>15</v>
      </c>
      <c r="D1754" t="s">
        <v>2409</v>
      </c>
      <c r="E1754" t="s">
        <v>1622</v>
      </c>
      <c r="F1754" t="s">
        <v>224</v>
      </c>
      <c r="G1754" t="s">
        <v>225</v>
      </c>
      <c r="H1754" t="s">
        <v>2410</v>
      </c>
      <c r="I1754" t="s">
        <v>2411</v>
      </c>
      <c r="J1754" t="s">
        <v>2533</v>
      </c>
      <c r="K1754" t="s">
        <v>23</v>
      </c>
      <c r="L1754" t="s">
        <v>24</v>
      </c>
      <c r="M1754" s="2">
        <v>0.81512972897505709</v>
      </c>
      <c r="N1754">
        <v>4</v>
      </c>
      <c r="O1754" t="s">
        <v>25</v>
      </c>
      <c r="P1754" t="s">
        <v>22</v>
      </c>
      <c r="T1754">
        <v>0.81513000000000002</v>
      </c>
    </row>
    <row r="1755" spans="1:20">
      <c r="A1755">
        <v>190</v>
      </c>
      <c r="B1755" t="s">
        <v>2571</v>
      </c>
      <c r="C1755" t="s">
        <v>15</v>
      </c>
      <c r="D1755" t="s">
        <v>2409</v>
      </c>
      <c r="E1755" t="s">
        <v>1622</v>
      </c>
      <c r="F1755" t="s">
        <v>224</v>
      </c>
      <c r="G1755" t="s">
        <v>225</v>
      </c>
      <c r="H1755" t="s">
        <v>2410</v>
      </c>
      <c r="I1755" t="s">
        <v>2411</v>
      </c>
      <c r="J1755" t="s">
        <v>2533</v>
      </c>
      <c r="K1755" t="s">
        <v>23</v>
      </c>
      <c r="L1755" t="s">
        <v>24</v>
      </c>
      <c r="M1755" s="2">
        <v>1.6702079960759699</v>
      </c>
      <c r="N1755">
        <v>4</v>
      </c>
      <c r="O1755" t="s">
        <v>25</v>
      </c>
      <c r="P1755" t="s">
        <v>22</v>
      </c>
      <c r="T1755">
        <v>1.6702090000000001</v>
      </c>
    </row>
    <row r="1756" spans="1:20">
      <c r="A1756">
        <v>192</v>
      </c>
      <c r="B1756" t="s">
        <v>2572</v>
      </c>
      <c r="C1756" t="s">
        <v>15</v>
      </c>
      <c r="D1756" t="s">
        <v>2409</v>
      </c>
      <c r="E1756" t="s">
        <v>1622</v>
      </c>
      <c r="F1756" t="s">
        <v>224</v>
      </c>
      <c r="G1756" t="s">
        <v>225</v>
      </c>
      <c r="H1756" t="s">
        <v>2410</v>
      </c>
      <c r="I1756" t="s">
        <v>2411</v>
      </c>
      <c r="J1756" t="s">
        <v>2533</v>
      </c>
      <c r="K1756" t="s">
        <v>23</v>
      </c>
      <c r="L1756" t="s">
        <v>24</v>
      </c>
      <c r="M1756" s="2">
        <v>0.32454100636048688</v>
      </c>
      <c r="N1756">
        <v>4</v>
      </c>
      <c r="O1756" t="s">
        <v>25</v>
      </c>
      <c r="P1756" t="s">
        <v>22</v>
      </c>
      <c r="T1756">
        <v>0.32454100000000002</v>
      </c>
    </row>
    <row r="1757" spans="1:20">
      <c r="A1757">
        <v>193</v>
      </c>
      <c r="B1757" t="s">
        <v>2573</v>
      </c>
      <c r="C1757" t="s">
        <v>15</v>
      </c>
      <c r="D1757" t="s">
        <v>2409</v>
      </c>
      <c r="E1757" t="s">
        <v>1622</v>
      </c>
      <c r="F1757" t="s">
        <v>224</v>
      </c>
      <c r="G1757" t="s">
        <v>225</v>
      </c>
      <c r="H1757" t="s">
        <v>2410</v>
      </c>
      <c r="I1757" t="s">
        <v>2411</v>
      </c>
      <c r="J1757" t="s">
        <v>2533</v>
      </c>
      <c r="K1757" t="s">
        <v>23</v>
      </c>
      <c r="L1757" t="s">
        <v>24</v>
      </c>
      <c r="M1757" s="2">
        <v>9.4015918012977977</v>
      </c>
      <c r="N1757">
        <v>4</v>
      </c>
      <c r="O1757" t="s">
        <v>25</v>
      </c>
      <c r="P1757" t="s">
        <v>22</v>
      </c>
      <c r="T1757">
        <v>9.4016000000000002</v>
      </c>
    </row>
    <row r="1758" spans="1:20">
      <c r="A1758">
        <v>194</v>
      </c>
      <c r="B1758" t="s">
        <v>2574</v>
      </c>
      <c r="C1758" t="s">
        <v>15</v>
      </c>
      <c r="D1758" t="s">
        <v>2409</v>
      </c>
      <c r="E1758" t="s">
        <v>1622</v>
      </c>
      <c r="F1758" t="s">
        <v>224</v>
      </c>
      <c r="G1758" t="s">
        <v>225</v>
      </c>
      <c r="H1758" t="s">
        <v>2410</v>
      </c>
      <c r="I1758" t="s">
        <v>2411</v>
      </c>
      <c r="J1758" t="s">
        <v>2533</v>
      </c>
      <c r="K1758" t="s">
        <v>23</v>
      </c>
      <c r="L1758" t="s">
        <v>24</v>
      </c>
      <c r="M1758" s="2">
        <v>1.8359546156773399</v>
      </c>
      <c r="N1758">
        <v>4</v>
      </c>
      <c r="O1758" t="s">
        <v>25</v>
      </c>
      <c r="P1758" t="s">
        <v>22</v>
      </c>
      <c r="T1758">
        <v>1.8359559999999999</v>
      </c>
    </row>
    <row r="1759" spans="1:20">
      <c r="A1759">
        <v>195</v>
      </c>
      <c r="B1759" t="s">
        <v>2575</v>
      </c>
      <c r="C1759" t="s">
        <v>15</v>
      </c>
      <c r="D1759" t="s">
        <v>2409</v>
      </c>
      <c r="E1759" t="s">
        <v>1622</v>
      </c>
      <c r="F1759" t="s">
        <v>224</v>
      </c>
      <c r="G1759" t="s">
        <v>225</v>
      </c>
      <c r="H1759" t="s">
        <v>2410</v>
      </c>
      <c r="I1759" t="s">
        <v>2411</v>
      </c>
      <c r="J1759" t="s">
        <v>2533</v>
      </c>
      <c r="K1759" t="s">
        <v>23</v>
      </c>
      <c r="L1759" t="s">
        <v>24</v>
      </c>
      <c r="M1759" s="2">
        <v>4.8273400807045466</v>
      </c>
      <c r="N1759">
        <v>4</v>
      </c>
      <c r="O1759" t="s">
        <v>25</v>
      </c>
      <c r="P1759" t="s">
        <v>22</v>
      </c>
      <c r="T1759">
        <v>4.8273440000000001</v>
      </c>
    </row>
    <row r="1760" spans="1:20">
      <c r="A1760">
        <v>197</v>
      </c>
      <c r="B1760" t="s">
        <v>2576</v>
      </c>
      <c r="C1760" t="s">
        <v>15</v>
      </c>
      <c r="D1760" t="s">
        <v>2409</v>
      </c>
      <c r="E1760" t="s">
        <v>1622</v>
      </c>
      <c r="F1760" t="s">
        <v>224</v>
      </c>
      <c r="G1760" t="s">
        <v>225</v>
      </c>
      <c r="H1760" t="s">
        <v>2410</v>
      </c>
      <c r="I1760" t="s">
        <v>2411</v>
      </c>
      <c r="J1760" t="s">
        <v>2533</v>
      </c>
      <c r="K1760" t="s">
        <v>23</v>
      </c>
      <c r="L1760" t="s">
        <v>24</v>
      </c>
      <c r="M1760" s="2">
        <v>6.5278805239123665</v>
      </c>
      <c r="N1760">
        <v>4</v>
      </c>
      <c r="O1760" t="s">
        <v>25</v>
      </c>
      <c r="P1760" t="s">
        <v>22</v>
      </c>
      <c r="T1760">
        <v>6.5278859999999996</v>
      </c>
    </row>
    <row r="1761" spans="1:20">
      <c r="A1761">
        <v>198</v>
      </c>
      <c r="B1761" t="s">
        <v>2577</v>
      </c>
      <c r="C1761" t="s">
        <v>15</v>
      </c>
      <c r="D1761" t="s">
        <v>2409</v>
      </c>
      <c r="E1761" t="s">
        <v>1622</v>
      </c>
      <c r="F1761" t="s">
        <v>224</v>
      </c>
      <c r="G1761" t="s">
        <v>225</v>
      </c>
      <c r="H1761" t="s">
        <v>2410</v>
      </c>
      <c r="I1761" t="s">
        <v>2411</v>
      </c>
      <c r="J1761" t="s">
        <v>2533</v>
      </c>
      <c r="K1761" t="s">
        <v>23</v>
      </c>
      <c r="L1761" t="s">
        <v>24</v>
      </c>
      <c r="M1761" s="2">
        <v>0.63795659004759253</v>
      </c>
      <c r="N1761">
        <v>4</v>
      </c>
      <c r="O1761" t="s">
        <v>25</v>
      </c>
      <c r="P1761" t="s">
        <v>22</v>
      </c>
      <c r="T1761">
        <v>0.637957</v>
      </c>
    </row>
    <row r="1762" spans="1:20">
      <c r="A1762">
        <v>199</v>
      </c>
      <c r="B1762" t="s">
        <v>2578</v>
      </c>
      <c r="C1762" t="s">
        <v>15</v>
      </c>
      <c r="D1762" t="s">
        <v>2409</v>
      </c>
      <c r="E1762" t="s">
        <v>1622</v>
      </c>
      <c r="F1762" t="s">
        <v>224</v>
      </c>
      <c r="G1762" t="s">
        <v>225</v>
      </c>
      <c r="H1762" t="s">
        <v>2410</v>
      </c>
      <c r="I1762" t="s">
        <v>2411</v>
      </c>
      <c r="J1762" t="s">
        <v>2533</v>
      </c>
      <c r="K1762" t="s">
        <v>23</v>
      </c>
      <c r="L1762" t="s">
        <v>24</v>
      </c>
      <c r="M1762" s="2">
        <v>8.7103688069268514</v>
      </c>
      <c r="N1762">
        <v>4</v>
      </c>
      <c r="O1762" t="s">
        <v>25</v>
      </c>
      <c r="P1762" t="s">
        <v>22</v>
      </c>
      <c r="T1762">
        <v>8.7103769999999994</v>
      </c>
    </row>
    <row r="1763" spans="1:20">
      <c r="A1763">
        <v>200</v>
      </c>
      <c r="B1763" t="s">
        <v>2579</v>
      </c>
      <c r="C1763" t="s">
        <v>15</v>
      </c>
      <c r="D1763" t="s">
        <v>2409</v>
      </c>
      <c r="E1763" t="s">
        <v>1622</v>
      </c>
      <c r="F1763" t="s">
        <v>224</v>
      </c>
      <c r="G1763" t="s">
        <v>225</v>
      </c>
      <c r="H1763" t="s">
        <v>2410</v>
      </c>
      <c r="I1763" t="s">
        <v>2411</v>
      </c>
      <c r="J1763" t="s">
        <v>2533</v>
      </c>
      <c r="K1763" t="s">
        <v>23</v>
      </c>
      <c r="L1763" t="s">
        <v>24</v>
      </c>
      <c r="M1763" s="2">
        <v>4.1541192957008635</v>
      </c>
      <c r="N1763">
        <v>4</v>
      </c>
      <c r="O1763" t="s">
        <v>25</v>
      </c>
      <c r="P1763" t="s">
        <v>22</v>
      </c>
      <c r="T1763">
        <v>4.1541230000000002</v>
      </c>
    </row>
    <row r="1764" spans="1:20">
      <c r="A1764">
        <v>201</v>
      </c>
      <c r="B1764" t="s">
        <v>2580</v>
      </c>
      <c r="C1764" t="s">
        <v>15</v>
      </c>
      <c r="D1764" t="s">
        <v>2409</v>
      </c>
      <c r="E1764" t="s">
        <v>1622</v>
      </c>
      <c r="F1764" t="s">
        <v>224</v>
      </c>
      <c r="G1764" t="s">
        <v>225</v>
      </c>
      <c r="H1764" t="s">
        <v>2410</v>
      </c>
      <c r="I1764" t="s">
        <v>2411</v>
      </c>
      <c r="J1764" t="s">
        <v>2533</v>
      </c>
      <c r="K1764" t="s">
        <v>23</v>
      </c>
      <c r="L1764" t="s">
        <v>24</v>
      </c>
      <c r="M1764" s="2">
        <v>1.5639403594391701</v>
      </c>
      <c r="N1764">
        <v>4</v>
      </c>
      <c r="O1764" t="s">
        <v>25</v>
      </c>
      <c r="P1764" t="s">
        <v>22</v>
      </c>
      <c r="T1764">
        <v>1.5639419999999999</v>
      </c>
    </row>
    <row r="1765" spans="1:20">
      <c r="A1765">
        <v>67</v>
      </c>
      <c r="B1765" t="s">
        <v>2473</v>
      </c>
      <c r="C1765" t="s">
        <v>15</v>
      </c>
      <c r="D1765" t="s">
        <v>2409</v>
      </c>
      <c r="E1765" t="s">
        <v>1622</v>
      </c>
      <c r="F1765" t="s">
        <v>224</v>
      </c>
      <c r="G1765" t="s">
        <v>225</v>
      </c>
      <c r="H1765" t="s">
        <v>2410</v>
      </c>
      <c r="I1765" t="s">
        <v>2411</v>
      </c>
      <c r="J1765" t="s">
        <v>2474</v>
      </c>
      <c r="K1765" t="s">
        <v>23</v>
      </c>
      <c r="L1765" t="s">
        <v>24</v>
      </c>
      <c r="M1765" s="2">
        <v>13.691608588139941</v>
      </c>
      <c r="N1765">
        <v>4</v>
      </c>
      <c r="O1765" t="s">
        <v>25</v>
      </c>
      <c r="P1765" t="s">
        <v>22</v>
      </c>
      <c r="T1765">
        <v>13.691621</v>
      </c>
    </row>
    <row r="1766" spans="1:20">
      <c r="A1766">
        <v>74</v>
      </c>
      <c r="B1766" t="s">
        <v>2481</v>
      </c>
      <c r="C1766" t="s">
        <v>15</v>
      </c>
      <c r="D1766" t="s">
        <v>2409</v>
      </c>
      <c r="E1766" t="s">
        <v>1622</v>
      </c>
      <c r="F1766" t="s">
        <v>224</v>
      </c>
      <c r="G1766" t="s">
        <v>225</v>
      </c>
      <c r="H1766" t="s">
        <v>2410</v>
      </c>
      <c r="I1766" t="s">
        <v>2411</v>
      </c>
      <c r="J1766" t="s">
        <v>2474</v>
      </c>
      <c r="K1766" t="s">
        <v>23</v>
      </c>
      <c r="L1766" t="s">
        <v>24</v>
      </c>
      <c r="M1766" s="2">
        <v>11.104592341716787</v>
      </c>
      <c r="N1766">
        <v>4</v>
      </c>
      <c r="O1766" t="s">
        <v>25</v>
      </c>
      <c r="P1766" t="s">
        <v>22</v>
      </c>
      <c r="T1766">
        <v>11.104602</v>
      </c>
    </row>
    <row r="1767" spans="1:20">
      <c r="A1767">
        <v>76</v>
      </c>
      <c r="B1767" t="s">
        <v>2483</v>
      </c>
      <c r="C1767" t="s">
        <v>15</v>
      </c>
      <c r="D1767" t="s">
        <v>2409</v>
      </c>
      <c r="E1767" t="s">
        <v>1622</v>
      </c>
      <c r="F1767" t="s">
        <v>224</v>
      </c>
      <c r="G1767" t="s">
        <v>225</v>
      </c>
      <c r="H1767" t="s">
        <v>2410</v>
      </c>
      <c r="I1767" t="s">
        <v>2411</v>
      </c>
      <c r="J1767" t="s">
        <v>2474</v>
      </c>
      <c r="K1767" t="s">
        <v>23</v>
      </c>
      <c r="L1767" t="s">
        <v>24</v>
      </c>
      <c r="M1767" s="2">
        <v>6.4816387685761301</v>
      </c>
      <c r="N1767">
        <v>4</v>
      </c>
      <c r="O1767" t="s">
        <v>25</v>
      </c>
      <c r="P1767" t="s">
        <v>22</v>
      </c>
      <c r="T1767">
        <v>6.4816440000000002</v>
      </c>
    </row>
    <row r="1768" spans="1:20">
      <c r="A1768">
        <v>78</v>
      </c>
      <c r="B1768" t="s">
        <v>2485</v>
      </c>
      <c r="C1768" t="s">
        <v>15</v>
      </c>
      <c r="D1768" t="s">
        <v>2409</v>
      </c>
      <c r="E1768" t="s">
        <v>1622</v>
      </c>
      <c r="F1768" t="s">
        <v>224</v>
      </c>
      <c r="G1768" t="s">
        <v>225</v>
      </c>
      <c r="H1768" t="s">
        <v>2410</v>
      </c>
      <c r="I1768" t="s">
        <v>2411</v>
      </c>
      <c r="J1768" t="s">
        <v>2474</v>
      </c>
      <c r="K1768" t="s">
        <v>23</v>
      </c>
      <c r="L1768" t="s">
        <v>24</v>
      </c>
      <c r="M1768" s="2">
        <v>0.23628570076553179</v>
      </c>
      <c r="N1768">
        <v>4</v>
      </c>
      <c r="O1768" t="s">
        <v>25</v>
      </c>
      <c r="P1768" t="s">
        <v>22</v>
      </c>
      <c r="T1768">
        <v>0.236286</v>
      </c>
    </row>
    <row r="1769" spans="1:20">
      <c r="A1769">
        <v>81</v>
      </c>
      <c r="B1769" t="s">
        <v>2488</v>
      </c>
      <c r="C1769" t="s">
        <v>15</v>
      </c>
      <c r="D1769" t="s">
        <v>2409</v>
      </c>
      <c r="E1769" t="s">
        <v>1622</v>
      </c>
      <c r="F1769" t="s">
        <v>224</v>
      </c>
      <c r="G1769" t="s">
        <v>225</v>
      </c>
      <c r="H1769" t="s">
        <v>2410</v>
      </c>
      <c r="I1769" t="s">
        <v>2411</v>
      </c>
      <c r="J1769" t="s">
        <v>2474</v>
      </c>
      <c r="K1769" t="s">
        <v>23</v>
      </c>
      <c r="L1769" t="s">
        <v>24</v>
      </c>
      <c r="M1769" s="2">
        <v>3.9563625697454325</v>
      </c>
      <c r="N1769">
        <v>4</v>
      </c>
      <c r="O1769" t="s">
        <v>25</v>
      </c>
      <c r="P1769" t="s">
        <v>22</v>
      </c>
      <c r="T1769">
        <v>3.956366</v>
      </c>
    </row>
    <row r="1770" spans="1:20">
      <c r="A1770">
        <v>82</v>
      </c>
      <c r="B1770" t="s">
        <v>2489</v>
      </c>
      <c r="C1770" t="s">
        <v>15</v>
      </c>
      <c r="D1770" t="s">
        <v>2409</v>
      </c>
      <c r="E1770" t="s">
        <v>1622</v>
      </c>
      <c r="F1770" t="s">
        <v>224</v>
      </c>
      <c r="G1770" t="s">
        <v>225</v>
      </c>
      <c r="H1770" t="s">
        <v>2410</v>
      </c>
      <c r="I1770" t="s">
        <v>2411</v>
      </c>
      <c r="J1770" t="s">
        <v>2474</v>
      </c>
      <c r="K1770" t="s">
        <v>23</v>
      </c>
      <c r="L1770" t="s">
        <v>24</v>
      </c>
      <c r="M1770" s="2">
        <v>8.4941995826393786</v>
      </c>
      <c r="N1770">
        <v>4</v>
      </c>
      <c r="O1770" t="s">
        <v>25</v>
      </c>
      <c r="P1770" t="s">
        <v>22</v>
      </c>
      <c r="T1770">
        <v>8.4942069999999994</v>
      </c>
    </row>
    <row r="1771" spans="1:20">
      <c r="A1771">
        <v>205</v>
      </c>
      <c r="B1771" t="s">
        <v>2582</v>
      </c>
      <c r="C1771" t="s">
        <v>15</v>
      </c>
      <c r="D1771" t="s">
        <v>2409</v>
      </c>
      <c r="E1771" t="s">
        <v>1622</v>
      </c>
      <c r="F1771" t="s">
        <v>224</v>
      </c>
      <c r="G1771" t="s">
        <v>225</v>
      </c>
      <c r="H1771" t="s">
        <v>2410</v>
      </c>
      <c r="I1771" t="s">
        <v>2411</v>
      </c>
      <c r="J1771" t="s">
        <v>2474</v>
      </c>
      <c r="K1771" t="s">
        <v>23</v>
      </c>
      <c r="L1771" t="s">
        <v>24</v>
      </c>
      <c r="M1771" s="2">
        <v>3.8487405630538243</v>
      </c>
      <c r="N1771">
        <v>4</v>
      </c>
      <c r="O1771" t="s">
        <v>25</v>
      </c>
      <c r="P1771" t="s">
        <v>22</v>
      </c>
      <c r="T1771">
        <v>3.8487439999999999</v>
      </c>
    </row>
    <row r="1772" spans="1:20">
      <c r="A1772">
        <v>1</v>
      </c>
      <c r="B1772" t="s">
        <v>2408</v>
      </c>
      <c r="C1772" t="s">
        <v>15</v>
      </c>
      <c r="D1772" t="s">
        <v>2409</v>
      </c>
      <c r="E1772" t="s">
        <v>1622</v>
      </c>
      <c r="F1772" t="s">
        <v>224</v>
      </c>
      <c r="G1772" t="s">
        <v>225</v>
      </c>
      <c r="H1772" t="s">
        <v>2410</v>
      </c>
      <c r="I1772" t="s">
        <v>2411</v>
      </c>
      <c r="J1772" t="s">
        <v>2412</v>
      </c>
      <c r="K1772" t="s">
        <v>23</v>
      </c>
      <c r="L1772" t="s">
        <v>24</v>
      </c>
      <c r="M1772" s="2">
        <v>4.98263681150324</v>
      </c>
      <c r="N1772">
        <v>4</v>
      </c>
      <c r="O1772" t="s">
        <v>25</v>
      </c>
      <c r="P1772" t="s">
        <v>22</v>
      </c>
      <c r="T1772">
        <v>4.9826410000000001</v>
      </c>
    </row>
    <row r="1773" spans="1:20">
      <c r="A1773">
        <v>2</v>
      </c>
      <c r="B1773" t="s">
        <v>2413</v>
      </c>
      <c r="C1773" t="s">
        <v>15</v>
      </c>
      <c r="D1773" t="s">
        <v>2409</v>
      </c>
      <c r="E1773" t="s">
        <v>1622</v>
      </c>
      <c r="F1773" t="s">
        <v>224</v>
      </c>
      <c r="G1773" t="s">
        <v>225</v>
      </c>
      <c r="H1773" t="s">
        <v>2410</v>
      </c>
      <c r="I1773" t="s">
        <v>2411</v>
      </c>
      <c r="J1773" t="s">
        <v>2412</v>
      </c>
      <c r="K1773" t="s">
        <v>23</v>
      </c>
      <c r="L1773" t="s">
        <v>24</v>
      </c>
      <c r="M1773" s="2">
        <v>27.037785936998066</v>
      </c>
      <c r="N1773">
        <v>4</v>
      </c>
      <c r="O1773" t="s">
        <v>25</v>
      </c>
      <c r="P1773" t="s">
        <v>22</v>
      </c>
      <c r="T1773">
        <v>27.03781</v>
      </c>
    </row>
    <row r="1774" spans="1:20">
      <c r="A1774">
        <v>3</v>
      </c>
      <c r="B1774" t="s">
        <v>2414</v>
      </c>
      <c r="C1774" t="s">
        <v>15</v>
      </c>
      <c r="D1774" t="s">
        <v>2409</v>
      </c>
      <c r="E1774" t="s">
        <v>1622</v>
      </c>
      <c r="F1774" t="s">
        <v>224</v>
      </c>
      <c r="G1774" t="s">
        <v>225</v>
      </c>
      <c r="H1774" t="s">
        <v>2410</v>
      </c>
      <c r="I1774" t="s">
        <v>2411</v>
      </c>
      <c r="J1774" t="s">
        <v>2412</v>
      </c>
      <c r="K1774" t="s">
        <v>23</v>
      </c>
      <c r="L1774" t="s">
        <v>24</v>
      </c>
      <c r="M1774" s="2">
        <v>0.52528445807366697</v>
      </c>
      <c r="N1774">
        <v>4</v>
      </c>
      <c r="O1774" t="s">
        <v>25</v>
      </c>
      <c r="P1774" t="s">
        <v>22</v>
      </c>
      <c r="T1774">
        <v>0.525285</v>
      </c>
    </row>
    <row r="1775" spans="1:20">
      <c r="A1775">
        <v>4</v>
      </c>
      <c r="B1775" t="s">
        <v>2415</v>
      </c>
      <c r="C1775" t="s">
        <v>15</v>
      </c>
      <c r="D1775" t="s">
        <v>2409</v>
      </c>
      <c r="E1775" t="s">
        <v>1622</v>
      </c>
      <c r="F1775" t="s">
        <v>224</v>
      </c>
      <c r="G1775" t="s">
        <v>225</v>
      </c>
      <c r="H1775" t="s">
        <v>2410</v>
      </c>
      <c r="I1775" t="s">
        <v>2411</v>
      </c>
      <c r="J1775" t="s">
        <v>2412</v>
      </c>
      <c r="K1775" t="s">
        <v>23</v>
      </c>
      <c r="L1775" t="s">
        <v>24</v>
      </c>
      <c r="M1775" s="2">
        <v>32.522619181044064</v>
      </c>
      <c r="N1775">
        <v>4</v>
      </c>
      <c r="O1775" t="s">
        <v>25</v>
      </c>
      <c r="P1775" t="s">
        <v>22</v>
      </c>
      <c r="T1775">
        <v>32.522647999999997</v>
      </c>
    </row>
    <row r="1776" spans="1:20">
      <c r="A1776">
        <v>5</v>
      </c>
      <c r="B1776" t="s">
        <v>2416</v>
      </c>
      <c r="C1776" t="s">
        <v>15</v>
      </c>
      <c r="D1776" t="s">
        <v>2409</v>
      </c>
      <c r="E1776" t="s">
        <v>1622</v>
      </c>
      <c r="F1776" t="s">
        <v>224</v>
      </c>
      <c r="G1776" t="s">
        <v>225</v>
      </c>
      <c r="H1776" t="s">
        <v>2410</v>
      </c>
      <c r="I1776" t="s">
        <v>2411</v>
      </c>
      <c r="J1776" t="s">
        <v>2412</v>
      </c>
      <c r="K1776" t="s">
        <v>23</v>
      </c>
      <c r="L1776" t="s">
        <v>24</v>
      </c>
      <c r="M1776" s="2">
        <v>4.4476102921771448</v>
      </c>
      <c r="N1776">
        <v>4</v>
      </c>
      <c r="O1776" t="s">
        <v>25</v>
      </c>
      <c r="P1776" t="s">
        <v>22</v>
      </c>
      <c r="T1776">
        <v>4.4476139999999997</v>
      </c>
    </row>
    <row r="1777" spans="1:20">
      <c r="A1777">
        <v>6</v>
      </c>
      <c r="B1777" t="s">
        <v>2417</v>
      </c>
      <c r="C1777" t="s">
        <v>15</v>
      </c>
      <c r="D1777" t="s">
        <v>2409</v>
      </c>
      <c r="E1777" t="s">
        <v>1622</v>
      </c>
      <c r="F1777" t="s">
        <v>224</v>
      </c>
      <c r="G1777" t="s">
        <v>225</v>
      </c>
      <c r="H1777" t="s">
        <v>2410</v>
      </c>
      <c r="I1777" t="s">
        <v>2411</v>
      </c>
      <c r="J1777" t="s">
        <v>2412</v>
      </c>
      <c r="K1777" t="s">
        <v>23</v>
      </c>
      <c r="L1777" t="s">
        <v>24</v>
      </c>
      <c r="M1777" s="2">
        <v>5.8345372298522804</v>
      </c>
      <c r="N1777">
        <v>4</v>
      </c>
      <c r="O1777" t="s">
        <v>25</v>
      </c>
      <c r="P1777" t="s">
        <v>22</v>
      </c>
      <c r="T1777">
        <v>5.8345419999999999</v>
      </c>
    </row>
    <row r="1778" spans="1:20">
      <c r="A1778">
        <v>116</v>
      </c>
      <c r="B1778" t="s">
        <v>2597</v>
      </c>
      <c r="C1778" t="s">
        <v>15</v>
      </c>
      <c r="D1778" t="s">
        <v>2409</v>
      </c>
      <c r="E1778" t="s">
        <v>1622</v>
      </c>
      <c r="F1778" t="s">
        <v>224</v>
      </c>
      <c r="G1778" t="s">
        <v>225</v>
      </c>
      <c r="H1778" t="s">
        <v>2410</v>
      </c>
      <c r="I1778" t="s">
        <v>2411</v>
      </c>
      <c r="J1778" t="s">
        <v>2530</v>
      </c>
      <c r="K1778" t="s">
        <v>85</v>
      </c>
      <c r="L1778" t="s">
        <v>86</v>
      </c>
      <c r="M1778" s="2">
        <v>6.5848456432888707</v>
      </c>
      <c r="N1778">
        <v>1</v>
      </c>
      <c r="O1778" t="s">
        <v>87</v>
      </c>
      <c r="P1778" t="s">
        <v>2598</v>
      </c>
      <c r="T1778">
        <v>6.0362049999999998</v>
      </c>
    </row>
    <row r="1779" spans="1:20">
      <c r="A1779">
        <v>119</v>
      </c>
      <c r="B1779" t="s">
        <v>2599</v>
      </c>
      <c r="C1779" t="s">
        <v>15</v>
      </c>
      <c r="D1779" t="s">
        <v>2409</v>
      </c>
      <c r="E1779" t="s">
        <v>1622</v>
      </c>
      <c r="F1779" t="s">
        <v>224</v>
      </c>
      <c r="G1779" t="s">
        <v>225</v>
      </c>
      <c r="H1779" t="s">
        <v>2410</v>
      </c>
      <c r="I1779" t="s">
        <v>2411</v>
      </c>
      <c r="J1779" t="s">
        <v>2530</v>
      </c>
      <c r="K1779" t="s">
        <v>85</v>
      </c>
      <c r="L1779" t="s">
        <v>86</v>
      </c>
      <c r="M1779" s="2">
        <v>5.7958424252383329</v>
      </c>
      <c r="N1779">
        <v>1</v>
      </c>
      <c r="O1779" t="s">
        <v>2421</v>
      </c>
      <c r="P1779" t="s">
        <v>2598</v>
      </c>
      <c r="T1779">
        <v>2.452118</v>
      </c>
    </row>
    <row r="1780" spans="1:20">
      <c r="A1780">
        <v>122</v>
      </c>
      <c r="B1780" t="s">
        <v>2600</v>
      </c>
      <c r="C1780" t="s">
        <v>15</v>
      </c>
      <c r="D1780" t="s">
        <v>2409</v>
      </c>
      <c r="E1780" t="s">
        <v>1622</v>
      </c>
      <c r="F1780" t="s">
        <v>224</v>
      </c>
      <c r="G1780" t="s">
        <v>225</v>
      </c>
      <c r="H1780" t="s">
        <v>2410</v>
      </c>
      <c r="I1780" t="s">
        <v>2411</v>
      </c>
      <c r="J1780" t="s">
        <v>2530</v>
      </c>
      <c r="K1780" t="s">
        <v>85</v>
      </c>
      <c r="L1780" t="s">
        <v>86</v>
      </c>
      <c r="M1780" s="2">
        <v>3.6625508764820132</v>
      </c>
      <c r="N1780">
        <v>1</v>
      </c>
      <c r="O1780" t="s">
        <v>87</v>
      </c>
      <c r="P1780" t="s">
        <v>2598</v>
      </c>
      <c r="T1780">
        <v>11.033199</v>
      </c>
    </row>
    <row r="1781" spans="1:20">
      <c r="A1781">
        <v>123</v>
      </c>
      <c r="B1781" t="s">
        <v>2601</v>
      </c>
      <c r="C1781" t="s">
        <v>15</v>
      </c>
      <c r="D1781" t="s">
        <v>2409</v>
      </c>
      <c r="E1781" t="s">
        <v>1622</v>
      </c>
      <c r="F1781" t="s">
        <v>224</v>
      </c>
      <c r="G1781" t="s">
        <v>225</v>
      </c>
      <c r="H1781" t="s">
        <v>2410</v>
      </c>
      <c r="I1781" t="s">
        <v>2411</v>
      </c>
      <c r="J1781" t="s">
        <v>2530</v>
      </c>
      <c r="K1781" t="s">
        <v>85</v>
      </c>
      <c r="L1781" t="s">
        <v>86</v>
      </c>
      <c r="M1781" s="2">
        <v>7.4118413006627364</v>
      </c>
      <c r="N1781">
        <v>1</v>
      </c>
      <c r="O1781" t="s">
        <v>87</v>
      </c>
      <c r="P1781" t="s">
        <v>2598</v>
      </c>
      <c r="T1781">
        <v>2.3420380000000001</v>
      </c>
    </row>
    <row r="1782" spans="1:20">
      <c r="A1782">
        <v>124</v>
      </c>
      <c r="B1782" t="s">
        <v>2602</v>
      </c>
      <c r="C1782" t="s">
        <v>15</v>
      </c>
      <c r="D1782" t="s">
        <v>2409</v>
      </c>
      <c r="E1782" t="s">
        <v>1622</v>
      </c>
      <c r="F1782" t="s">
        <v>224</v>
      </c>
      <c r="G1782" t="s">
        <v>225</v>
      </c>
      <c r="H1782" t="s">
        <v>2410</v>
      </c>
      <c r="I1782" t="s">
        <v>2411</v>
      </c>
      <c r="J1782" t="s">
        <v>2530</v>
      </c>
      <c r="K1782" t="s">
        <v>85</v>
      </c>
      <c r="L1782" t="s">
        <v>86</v>
      </c>
      <c r="M1782" s="2">
        <v>11.888225849176893</v>
      </c>
      <c r="N1782">
        <v>1</v>
      </c>
      <c r="O1782" t="s">
        <v>2421</v>
      </c>
      <c r="P1782" t="s">
        <v>2598</v>
      </c>
      <c r="T1782">
        <v>8.5587870000000006</v>
      </c>
    </row>
    <row r="1783" spans="1:20">
      <c r="A1783">
        <v>125</v>
      </c>
      <c r="B1783" t="s">
        <v>2603</v>
      </c>
      <c r="C1783" t="s">
        <v>15</v>
      </c>
      <c r="D1783" t="s">
        <v>2409</v>
      </c>
      <c r="E1783" t="s">
        <v>1622</v>
      </c>
      <c r="F1783" t="s">
        <v>224</v>
      </c>
      <c r="G1783" t="s">
        <v>225</v>
      </c>
      <c r="H1783" t="s">
        <v>2410</v>
      </c>
      <c r="I1783" t="s">
        <v>2411</v>
      </c>
      <c r="J1783" t="s">
        <v>2530</v>
      </c>
      <c r="K1783" t="s">
        <v>85</v>
      </c>
      <c r="L1783" t="s">
        <v>86</v>
      </c>
      <c r="M1783" s="2">
        <v>0.73288902111760723</v>
      </c>
      <c r="N1783">
        <v>1</v>
      </c>
      <c r="O1783" t="s">
        <v>87</v>
      </c>
      <c r="P1783" t="s">
        <v>2598</v>
      </c>
      <c r="T1783">
        <v>1.03417</v>
      </c>
    </row>
    <row r="1784" spans="1:20">
      <c r="A1784">
        <v>128</v>
      </c>
      <c r="B1784" t="s">
        <v>2604</v>
      </c>
      <c r="C1784" t="s">
        <v>15</v>
      </c>
      <c r="D1784" t="s">
        <v>2409</v>
      </c>
      <c r="E1784" t="s">
        <v>1622</v>
      </c>
      <c r="F1784" t="s">
        <v>224</v>
      </c>
      <c r="G1784" t="s">
        <v>225</v>
      </c>
      <c r="H1784" t="s">
        <v>2410</v>
      </c>
      <c r="I1784" t="s">
        <v>2411</v>
      </c>
      <c r="J1784" t="s">
        <v>2530</v>
      </c>
      <c r="K1784" t="s">
        <v>85</v>
      </c>
      <c r="L1784" t="s">
        <v>86</v>
      </c>
      <c r="M1784" s="2">
        <v>25.948701108019549</v>
      </c>
      <c r="N1784">
        <v>1</v>
      </c>
      <c r="O1784" t="s">
        <v>2421</v>
      </c>
      <c r="P1784" t="s">
        <v>22</v>
      </c>
      <c r="T1784">
        <v>17.661487000000001</v>
      </c>
    </row>
    <row r="1785" spans="1:20">
      <c r="A1785">
        <v>136</v>
      </c>
      <c r="B1785" t="s">
        <v>2605</v>
      </c>
      <c r="C1785" t="s">
        <v>15</v>
      </c>
      <c r="D1785" t="s">
        <v>2409</v>
      </c>
      <c r="E1785" t="s">
        <v>1622</v>
      </c>
      <c r="F1785" t="s">
        <v>224</v>
      </c>
      <c r="G1785" t="s">
        <v>225</v>
      </c>
      <c r="H1785" t="s">
        <v>2410</v>
      </c>
      <c r="I1785" t="s">
        <v>2411</v>
      </c>
      <c r="J1785" t="s">
        <v>2530</v>
      </c>
      <c r="K1785" t="s">
        <v>85</v>
      </c>
      <c r="L1785" t="s">
        <v>86</v>
      </c>
      <c r="M1785" s="2">
        <v>21.097159752746574</v>
      </c>
      <c r="N1785">
        <v>1</v>
      </c>
      <c r="O1785" t="s">
        <v>2421</v>
      </c>
      <c r="P1785" t="s">
        <v>22</v>
      </c>
      <c r="T1785">
        <v>20.8</v>
      </c>
    </row>
    <row r="1786" spans="1:20">
      <c r="A1786">
        <v>211</v>
      </c>
      <c r="B1786" t="s">
        <v>2606</v>
      </c>
      <c r="C1786" t="s">
        <v>15</v>
      </c>
      <c r="D1786" t="s">
        <v>2409</v>
      </c>
      <c r="E1786" t="s">
        <v>1622</v>
      </c>
      <c r="F1786" t="s">
        <v>224</v>
      </c>
      <c r="G1786" t="s">
        <v>225</v>
      </c>
      <c r="H1786" t="s">
        <v>2410</v>
      </c>
      <c r="I1786" t="s">
        <v>2411</v>
      </c>
      <c r="J1786" t="s">
        <v>2530</v>
      </c>
      <c r="K1786" t="s">
        <v>85</v>
      </c>
      <c r="L1786" t="s">
        <v>86</v>
      </c>
      <c r="M1786" s="2">
        <v>27.925775212386888</v>
      </c>
      <c r="N1786">
        <v>1</v>
      </c>
      <c r="O1786" t="s">
        <v>2421</v>
      </c>
      <c r="P1786" t="s">
        <v>2607</v>
      </c>
      <c r="T1786">
        <v>27.925799999999999</v>
      </c>
    </row>
    <row r="1787" spans="1:20">
      <c r="A1787">
        <v>213</v>
      </c>
      <c r="B1787" t="s">
        <v>2608</v>
      </c>
      <c r="C1787" t="s">
        <v>15</v>
      </c>
      <c r="D1787" t="s">
        <v>2409</v>
      </c>
      <c r="E1787" t="s">
        <v>1622</v>
      </c>
      <c r="F1787" t="s">
        <v>224</v>
      </c>
      <c r="G1787" t="s">
        <v>225</v>
      </c>
      <c r="H1787" t="s">
        <v>2410</v>
      </c>
      <c r="I1787" t="s">
        <v>2411</v>
      </c>
      <c r="J1787" t="s">
        <v>2530</v>
      </c>
      <c r="K1787" t="s">
        <v>85</v>
      </c>
      <c r="L1787" t="s">
        <v>86</v>
      </c>
      <c r="M1787" s="2">
        <v>0.7896492226071572</v>
      </c>
      <c r="N1787">
        <v>1</v>
      </c>
      <c r="O1787" t="s">
        <v>87</v>
      </c>
      <c r="P1787" t="s">
        <v>2609</v>
      </c>
      <c r="T1787">
        <v>0.78964999999999996</v>
      </c>
    </row>
    <row r="1788" spans="1:20">
      <c r="A1788">
        <v>227</v>
      </c>
      <c r="B1788" t="s">
        <v>2605</v>
      </c>
      <c r="C1788" t="s">
        <v>15</v>
      </c>
      <c r="D1788" t="s">
        <v>2409</v>
      </c>
      <c r="E1788" t="s">
        <v>1622</v>
      </c>
      <c r="F1788" t="s">
        <v>224</v>
      </c>
      <c r="G1788" t="s">
        <v>225</v>
      </c>
      <c r="H1788" t="s">
        <v>2410</v>
      </c>
      <c r="I1788" t="s">
        <v>2411</v>
      </c>
      <c r="J1788" t="s">
        <v>2530</v>
      </c>
      <c r="K1788" t="s">
        <v>85</v>
      </c>
      <c r="L1788" t="s">
        <v>86</v>
      </c>
      <c r="M1788" s="2">
        <v>3.0134168528192227</v>
      </c>
      <c r="N1788">
        <v>1</v>
      </c>
      <c r="O1788" t="s">
        <v>2421</v>
      </c>
      <c r="P1788" t="s">
        <v>2610</v>
      </c>
      <c r="Q1788" s="2">
        <f>SUM(M1778:M1788)</f>
        <v>114.85089726454582</v>
      </c>
      <c r="T1788" t="s">
        <v>26</v>
      </c>
    </row>
    <row r="1789" spans="1:20">
      <c r="A1789">
        <v>147</v>
      </c>
      <c r="B1789" t="s">
        <v>2529</v>
      </c>
      <c r="C1789" t="s">
        <v>15</v>
      </c>
      <c r="D1789" t="s">
        <v>2409</v>
      </c>
      <c r="E1789" t="s">
        <v>1622</v>
      </c>
      <c r="F1789" t="s">
        <v>224</v>
      </c>
      <c r="G1789" t="s">
        <v>225</v>
      </c>
      <c r="H1789" t="s">
        <v>2410</v>
      </c>
      <c r="I1789" t="s">
        <v>2411</v>
      </c>
      <c r="J1789" t="s">
        <v>2530</v>
      </c>
      <c r="K1789" t="s">
        <v>23</v>
      </c>
      <c r="L1789" t="s">
        <v>24</v>
      </c>
      <c r="M1789" s="2">
        <v>15.143373251607418</v>
      </c>
      <c r="N1789">
        <v>4</v>
      </c>
      <c r="O1789" t="s">
        <v>25</v>
      </c>
      <c r="P1789" t="s">
        <v>22</v>
      </c>
      <c r="T1789">
        <v>15.143387000000001</v>
      </c>
    </row>
    <row r="1790" spans="1:20">
      <c r="A1790">
        <v>151</v>
      </c>
      <c r="B1790" t="s">
        <v>2535</v>
      </c>
      <c r="C1790" t="s">
        <v>15</v>
      </c>
      <c r="D1790" t="s">
        <v>2409</v>
      </c>
      <c r="E1790" t="s">
        <v>1622</v>
      </c>
      <c r="F1790" t="s">
        <v>224</v>
      </c>
      <c r="G1790" t="s">
        <v>225</v>
      </c>
      <c r="H1790" t="s">
        <v>2410</v>
      </c>
      <c r="I1790" t="s">
        <v>2411</v>
      </c>
      <c r="J1790" t="s">
        <v>2530</v>
      </c>
      <c r="K1790" t="s">
        <v>23</v>
      </c>
      <c r="L1790" t="s">
        <v>24</v>
      </c>
      <c r="M1790" s="2">
        <v>15.055775701160901</v>
      </c>
      <c r="N1790">
        <v>4</v>
      </c>
      <c r="O1790" t="s">
        <v>25</v>
      </c>
      <c r="P1790" t="s">
        <v>22</v>
      </c>
      <c r="T1790">
        <v>15.055789000000001</v>
      </c>
    </row>
    <row r="1791" spans="1:20">
      <c r="A1791">
        <v>212</v>
      </c>
      <c r="B1791" t="s">
        <v>2587</v>
      </c>
      <c r="C1791" t="s">
        <v>15</v>
      </c>
      <c r="D1791" t="s">
        <v>2409</v>
      </c>
      <c r="E1791" t="s">
        <v>1622</v>
      </c>
      <c r="F1791" t="s">
        <v>224</v>
      </c>
      <c r="G1791" t="s">
        <v>225</v>
      </c>
      <c r="H1791" t="s">
        <v>2410</v>
      </c>
      <c r="I1791" t="s">
        <v>2411</v>
      </c>
      <c r="J1791" t="s">
        <v>2530</v>
      </c>
      <c r="K1791" t="s">
        <v>23</v>
      </c>
      <c r="L1791" t="s">
        <v>24</v>
      </c>
      <c r="M1791" s="2">
        <v>25.323124627736071</v>
      </c>
      <c r="N1791">
        <v>4</v>
      </c>
      <c r="O1791" t="s">
        <v>25</v>
      </c>
      <c r="P1791" t="s">
        <v>2588</v>
      </c>
      <c r="T1791">
        <v>25.323146999999999</v>
      </c>
    </row>
    <row r="1792" spans="1:20">
      <c r="A1792">
        <v>87</v>
      </c>
      <c r="B1792" t="s">
        <v>2494</v>
      </c>
      <c r="C1792" t="s">
        <v>15</v>
      </c>
      <c r="D1792" t="s">
        <v>2409</v>
      </c>
      <c r="E1792" t="s">
        <v>1622</v>
      </c>
      <c r="F1792" t="s">
        <v>224</v>
      </c>
      <c r="G1792" t="s">
        <v>225</v>
      </c>
      <c r="H1792" t="s">
        <v>2410</v>
      </c>
      <c r="I1792" t="s">
        <v>2411</v>
      </c>
      <c r="J1792" t="s">
        <v>2495</v>
      </c>
      <c r="K1792" t="s">
        <v>23</v>
      </c>
      <c r="L1792" t="s">
        <v>24</v>
      </c>
      <c r="M1792" s="2">
        <v>5.5005188523942019</v>
      </c>
      <c r="N1792">
        <v>4</v>
      </c>
      <c r="O1792" t="s">
        <v>25</v>
      </c>
      <c r="P1792" t="s">
        <v>22</v>
      </c>
      <c r="T1792">
        <v>5.5005240000000004</v>
      </c>
    </row>
    <row r="1793" spans="1:20">
      <c r="A1793">
        <v>88</v>
      </c>
      <c r="B1793" t="s">
        <v>2496</v>
      </c>
      <c r="C1793" t="s">
        <v>15</v>
      </c>
      <c r="D1793" t="s">
        <v>2409</v>
      </c>
      <c r="E1793" t="s">
        <v>1622</v>
      </c>
      <c r="F1793" t="s">
        <v>224</v>
      </c>
      <c r="G1793" t="s">
        <v>225</v>
      </c>
      <c r="H1793" t="s">
        <v>2410</v>
      </c>
      <c r="I1793" t="s">
        <v>2411</v>
      </c>
      <c r="J1793" t="s">
        <v>2495</v>
      </c>
      <c r="K1793" t="s">
        <v>23</v>
      </c>
      <c r="L1793" t="s">
        <v>24</v>
      </c>
      <c r="M1793" s="2">
        <v>1.5896495902996397</v>
      </c>
      <c r="N1793">
        <v>4</v>
      </c>
      <c r="O1793" t="s">
        <v>25</v>
      </c>
      <c r="P1793" t="s">
        <v>22</v>
      </c>
      <c r="T1793">
        <v>1.5896509999999999</v>
      </c>
    </row>
    <row r="1794" spans="1:20">
      <c r="A1794">
        <v>89</v>
      </c>
      <c r="B1794" t="s">
        <v>2497</v>
      </c>
      <c r="C1794" t="s">
        <v>15</v>
      </c>
      <c r="D1794" t="s">
        <v>2409</v>
      </c>
      <c r="E1794" t="s">
        <v>1622</v>
      </c>
      <c r="F1794" t="s">
        <v>224</v>
      </c>
      <c r="G1794" t="s">
        <v>225</v>
      </c>
      <c r="H1794" t="s">
        <v>2410</v>
      </c>
      <c r="I1794" t="s">
        <v>2411</v>
      </c>
      <c r="J1794" t="s">
        <v>2495</v>
      </c>
      <c r="K1794" t="s">
        <v>23</v>
      </c>
      <c r="L1794" t="s">
        <v>24</v>
      </c>
      <c r="M1794" s="2">
        <v>11.225908487568139</v>
      </c>
      <c r="N1794">
        <v>4</v>
      </c>
      <c r="O1794" t="s">
        <v>25</v>
      </c>
      <c r="P1794" t="s">
        <v>22</v>
      </c>
      <c r="T1794">
        <v>11.225918</v>
      </c>
    </row>
    <row r="1795" spans="1:20">
      <c r="A1795">
        <v>90</v>
      </c>
      <c r="B1795" t="s">
        <v>2498</v>
      </c>
      <c r="C1795" t="s">
        <v>15</v>
      </c>
      <c r="D1795" t="s">
        <v>2409</v>
      </c>
      <c r="E1795" t="s">
        <v>1622</v>
      </c>
      <c r="F1795" t="s">
        <v>224</v>
      </c>
      <c r="G1795" t="s">
        <v>225</v>
      </c>
      <c r="H1795" t="s">
        <v>2410</v>
      </c>
      <c r="I1795" t="s">
        <v>2411</v>
      </c>
      <c r="J1795" t="s">
        <v>2495</v>
      </c>
      <c r="K1795" t="s">
        <v>23</v>
      </c>
      <c r="L1795" t="s">
        <v>24</v>
      </c>
      <c r="M1795" s="2">
        <v>0.45028525844729</v>
      </c>
      <c r="N1795">
        <v>4</v>
      </c>
      <c r="O1795" t="s">
        <v>25</v>
      </c>
      <c r="P1795" t="s">
        <v>22</v>
      </c>
      <c r="T1795">
        <v>0.45028600000000002</v>
      </c>
    </row>
    <row r="1796" spans="1:20">
      <c r="A1796">
        <v>94</v>
      </c>
      <c r="B1796" t="s">
        <v>2499</v>
      </c>
      <c r="C1796" t="s">
        <v>15</v>
      </c>
      <c r="D1796" t="s">
        <v>2409</v>
      </c>
      <c r="E1796" t="s">
        <v>1622</v>
      </c>
      <c r="F1796" t="s">
        <v>224</v>
      </c>
      <c r="G1796" t="s">
        <v>225</v>
      </c>
      <c r="H1796" t="s">
        <v>2410</v>
      </c>
      <c r="I1796" t="s">
        <v>2411</v>
      </c>
      <c r="J1796" t="s">
        <v>2495</v>
      </c>
      <c r="K1796" t="s">
        <v>23</v>
      </c>
      <c r="L1796" t="s">
        <v>24</v>
      </c>
      <c r="M1796" s="2">
        <v>2.4984710743638279</v>
      </c>
      <c r="N1796">
        <v>4</v>
      </c>
      <c r="O1796" t="s">
        <v>25</v>
      </c>
      <c r="P1796" t="s">
        <v>22</v>
      </c>
      <c r="T1796">
        <v>2.4984730000000002</v>
      </c>
    </row>
    <row r="1797" spans="1:20">
      <c r="A1797">
        <v>95</v>
      </c>
      <c r="B1797" t="s">
        <v>2500</v>
      </c>
      <c r="C1797" t="s">
        <v>15</v>
      </c>
      <c r="D1797" t="s">
        <v>2409</v>
      </c>
      <c r="E1797" t="s">
        <v>1622</v>
      </c>
      <c r="F1797" t="s">
        <v>224</v>
      </c>
      <c r="G1797" t="s">
        <v>225</v>
      </c>
      <c r="H1797" t="s">
        <v>2410</v>
      </c>
      <c r="I1797" t="s">
        <v>2411</v>
      </c>
      <c r="J1797" t="s">
        <v>2495</v>
      </c>
      <c r="K1797" t="s">
        <v>23</v>
      </c>
      <c r="L1797" t="s">
        <v>24</v>
      </c>
      <c r="M1797" s="2">
        <v>0.38791416826873182</v>
      </c>
      <c r="N1797">
        <v>4</v>
      </c>
      <c r="O1797" t="s">
        <v>25</v>
      </c>
      <c r="P1797" t="s">
        <v>22</v>
      </c>
      <c r="T1797">
        <v>0.38791500000000001</v>
      </c>
    </row>
    <row r="1798" spans="1:20">
      <c r="A1798">
        <v>96</v>
      </c>
      <c r="B1798" t="s">
        <v>2501</v>
      </c>
      <c r="C1798" t="s">
        <v>15</v>
      </c>
      <c r="D1798" t="s">
        <v>2409</v>
      </c>
      <c r="E1798" t="s">
        <v>1622</v>
      </c>
      <c r="F1798" t="s">
        <v>224</v>
      </c>
      <c r="G1798" t="s">
        <v>225</v>
      </c>
      <c r="H1798" t="s">
        <v>2410</v>
      </c>
      <c r="I1798" t="s">
        <v>2411</v>
      </c>
      <c r="J1798" t="s">
        <v>2495</v>
      </c>
      <c r="K1798" t="s">
        <v>23</v>
      </c>
      <c r="L1798" t="s">
        <v>24</v>
      </c>
      <c r="M1798" s="2">
        <v>3.1887933214887592</v>
      </c>
      <c r="N1798">
        <v>4</v>
      </c>
      <c r="O1798" t="s">
        <v>25</v>
      </c>
      <c r="P1798" t="s">
        <v>22</v>
      </c>
      <c r="T1798">
        <v>3.188796</v>
      </c>
    </row>
    <row r="1799" spans="1:20">
      <c r="A1799">
        <v>97</v>
      </c>
      <c r="B1799" t="s">
        <v>2502</v>
      </c>
      <c r="C1799" t="s">
        <v>15</v>
      </c>
      <c r="D1799" t="s">
        <v>2409</v>
      </c>
      <c r="E1799" t="s">
        <v>1622</v>
      </c>
      <c r="F1799" t="s">
        <v>224</v>
      </c>
      <c r="G1799" t="s">
        <v>225</v>
      </c>
      <c r="H1799" t="s">
        <v>2410</v>
      </c>
      <c r="I1799" t="s">
        <v>2411</v>
      </c>
      <c r="J1799" t="s">
        <v>2495</v>
      </c>
      <c r="K1799" t="s">
        <v>23</v>
      </c>
      <c r="L1799" t="s">
        <v>24</v>
      </c>
      <c r="M1799" s="2">
        <v>4.4645193105271739</v>
      </c>
      <c r="N1799">
        <v>4</v>
      </c>
      <c r="O1799" t="s">
        <v>25</v>
      </c>
      <c r="P1799" t="s">
        <v>22</v>
      </c>
      <c r="T1799">
        <v>4.4645229999999998</v>
      </c>
    </row>
    <row r="1800" spans="1:20">
      <c r="A1800">
        <v>98</v>
      </c>
      <c r="B1800" t="s">
        <v>2503</v>
      </c>
      <c r="C1800" t="s">
        <v>15</v>
      </c>
      <c r="D1800" t="s">
        <v>2409</v>
      </c>
      <c r="E1800" t="s">
        <v>1622</v>
      </c>
      <c r="F1800" t="s">
        <v>224</v>
      </c>
      <c r="G1800" t="s">
        <v>225</v>
      </c>
      <c r="H1800" t="s">
        <v>2410</v>
      </c>
      <c r="I1800" t="s">
        <v>2411</v>
      </c>
      <c r="J1800" t="s">
        <v>2495</v>
      </c>
      <c r="K1800" t="s">
        <v>23</v>
      </c>
      <c r="L1800" t="s">
        <v>24</v>
      </c>
      <c r="M1800" s="2">
        <v>0.40042032439965797</v>
      </c>
      <c r="N1800">
        <v>4</v>
      </c>
      <c r="O1800" t="s">
        <v>25</v>
      </c>
      <c r="P1800" t="s">
        <v>22</v>
      </c>
      <c r="T1800">
        <v>0.40042100000000003</v>
      </c>
    </row>
    <row r="1801" spans="1:20">
      <c r="A1801">
        <v>101</v>
      </c>
      <c r="B1801" t="s">
        <v>2505</v>
      </c>
      <c r="C1801" t="s">
        <v>15</v>
      </c>
      <c r="D1801" t="s">
        <v>2409</v>
      </c>
      <c r="E1801" t="s">
        <v>1622</v>
      </c>
      <c r="F1801" t="s">
        <v>224</v>
      </c>
      <c r="G1801" t="s">
        <v>225</v>
      </c>
      <c r="H1801" t="s">
        <v>2410</v>
      </c>
      <c r="I1801" t="s">
        <v>2411</v>
      </c>
      <c r="J1801" t="s">
        <v>2495</v>
      </c>
      <c r="K1801" t="s">
        <v>23</v>
      </c>
      <c r="L1801" t="s">
        <v>24</v>
      </c>
      <c r="M1801" s="2">
        <v>3.582195304507692</v>
      </c>
      <c r="N1801">
        <v>4</v>
      </c>
      <c r="O1801" t="s">
        <v>25</v>
      </c>
      <c r="P1801" t="s">
        <v>22</v>
      </c>
      <c r="T1801">
        <v>3.582198</v>
      </c>
    </row>
    <row r="1802" spans="1:20">
      <c r="A1802">
        <v>103</v>
      </c>
      <c r="B1802" t="s">
        <v>2506</v>
      </c>
      <c r="C1802" t="s">
        <v>15</v>
      </c>
      <c r="D1802" t="s">
        <v>2409</v>
      </c>
      <c r="E1802" t="s">
        <v>1622</v>
      </c>
      <c r="F1802" t="s">
        <v>224</v>
      </c>
      <c r="G1802" t="s">
        <v>225</v>
      </c>
      <c r="H1802" t="s">
        <v>2410</v>
      </c>
      <c r="I1802" t="s">
        <v>2411</v>
      </c>
      <c r="J1802" t="s">
        <v>2495</v>
      </c>
      <c r="K1802" t="s">
        <v>23</v>
      </c>
      <c r="L1802" t="s">
        <v>24</v>
      </c>
      <c r="M1802" s="2">
        <v>1.5543208200926151</v>
      </c>
      <c r="N1802">
        <v>4</v>
      </c>
      <c r="O1802" t="s">
        <v>25</v>
      </c>
      <c r="P1802" t="s">
        <v>22</v>
      </c>
      <c r="T1802">
        <v>1.554322</v>
      </c>
    </row>
    <row r="1803" spans="1:20">
      <c r="A1803">
        <v>104</v>
      </c>
      <c r="B1803" t="s">
        <v>2507</v>
      </c>
      <c r="C1803" t="s">
        <v>15</v>
      </c>
      <c r="D1803" t="s">
        <v>2409</v>
      </c>
      <c r="E1803" t="s">
        <v>1622</v>
      </c>
      <c r="F1803" t="s">
        <v>224</v>
      </c>
      <c r="G1803" t="s">
        <v>225</v>
      </c>
      <c r="H1803" t="s">
        <v>2410</v>
      </c>
      <c r="I1803" t="s">
        <v>2411</v>
      </c>
      <c r="J1803" t="s">
        <v>2495</v>
      </c>
      <c r="K1803" t="s">
        <v>23</v>
      </c>
      <c r="L1803" t="s">
        <v>24</v>
      </c>
      <c r="M1803" s="2">
        <v>3.6957212609282259</v>
      </c>
      <c r="N1803">
        <v>4</v>
      </c>
      <c r="O1803" t="s">
        <v>25</v>
      </c>
      <c r="P1803" t="s">
        <v>22</v>
      </c>
      <c r="T1803">
        <v>3.6957249999999999</v>
      </c>
    </row>
    <row r="1804" spans="1:20">
      <c r="A1804">
        <v>107</v>
      </c>
      <c r="B1804" t="s">
        <v>2510</v>
      </c>
      <c r="C1804" t="s">
        <v>15</v>
      </c>
      <c r="D1804" t="s">
        <v>2409</v>
      </c>
      <c r="E1804" t="s">
        <v>1622</v>
      </c>
      <c r="F1804" t="s">
        <v>224</v>
      </c>
      <c r="G1804" t="s">
        <v>225</v>
      </c>
      <c r="H1804" t="s">
        <v>2410</v>
      </c>
      <c r="I1804" t="s">
        <v>2411</v>
      </c>
      <c r="J1804" t="s">
        <v>2495</v>
      </c>
      <c r="K1804" t="s">
        <v>23</v>
      </c>
      <c r="L1804" t="s">
        <v>24</v>
      </c>
      <c r="M1804" s="2">
        <v>1.2997253927736567</v>
      </c>
      <c r="N1804">
        <v>4</v>
      </c>
      <c r="O1804" t="s">
        <v>25</v>
      </c>
      <c r="P1804" t="s">
        <v>22</v>
      </c>
      <c r="T1804">
        <v>1.2997270000000001</v>
      </c>
    </row>
    <row r="1805" spans="1:20">
      <c r="A1805">
        <v>108</v>
      </c>
      <c r="B1805" t="s">
        <v>2511</v>
      </c>
      <c r="C1805" t="s">
        <v>15</v>
      </c>
      <c r="D1805" t="s">
        <v>2409</v>
      </c>
      <c r="E1805" t="s">
        <v>1622</v>
      </c>
      <c r="F1805" t="s">
        <v>224</v>
      </c>
      <c r="G1805" t="s">
        <v>225</v>
      </c>
      <c r="H1805" t="s">
        <v>2410</v>
      </c>
      <c r="I1805" t="s">
        <v>2411</v>
      </c>
      <c r="J1805" t="s">
        <v>2495</v>
      </c>
      <c r="K1805" t="s">
        <v>23</v>
      </c>
      <c r="L1805" t="s">
        <v>24</v>
      </c>
      <c r="M1805" s="2">
        <v>4.5197478272043021</v>
      </c>
      <c r="N1805">
        <v>4</v>
      </c>
      <c r="O1805" t="s">
        <v>25</v>
      </c>
      <c r="P1805" t="s">
        <v>22</v>
      </c>
      <c r="T1805">
        <v>4.5197520000000004</v>
      </c>
    </row>
    <row r="1806" spans="1:20">
      <c r="A1806">
        <v>111</v>
      </c>
      <c r="B1806" t="s">
        <v>2513</v>
      </c>
      <c r="C1806" t="s">
        <v>15</v>
      </c>
      <c r="D1806" t="s">
        <v>2409</v>
      </c>
      <c r="E1806" t="s">
        <v>1622</v>
      </c>
      <c r="F1806" t="s">
        <v>224</v>
      </c>
      <c r="G1806" t="s">
        <v>225</v>
      </c>
      <c r="H1806" t="s">
        <v>2410</v>
      </c>
      <c r="I1806" t="s">
        <v>2411</v>
      </c>
      <c r="J1806" t="s">
        <v>2495</v>
      </c>
      <c r="K1806" t="s">
        <v>23</v>
      </c>
      <c r="L1806" t="s">
        <v>24</v>
      </c>
      <c r="M1806" s="2">
        <v>0.67928915999070882</v>
      </c>
      <c r="N1806">
        <v>4</v>
      </c>
      <c r="O1806" t="s">
        <v>25</v>
      </c>
      <c r="P1806" t="s">
        <v>22</v>
      </c>
      <c r="T1806">
        <v>0.67928999999999995</v>
      </c>
    </row>
    <row r="1807" spans="1:20">
      <c r="A1807">
        <v>159</v>
      </c>
      <c r="B1807" t="s">
        <v>2542</v>
      </c>
      <c r="C1807" t="s">
        <v>15</v>
      </c>
      <c r="D1807" t="s">
        <v>2409</v>
      </c>
      <c r="E1807" t="s">
        <v>1622</v>
      </c>
      <c r="F1807" t="s">
        <v>224</v>
      </c>
      <c r="G1807" t="s">
        <v>225</v>
      </c>
      <c r="H1807" t="s">
        <v>2410</v>
      </c>
      <c r="I1807" t="s">
        <v>2411</v>
      </c>
      <c r="J1807" t="s">
        <v>2495</v>
      </c>
      <c r="K1807" t="s">
        <v>23</v>
      </c>
      <c r="L1807" t="s">
        <v>24</v>
      </c>
      <c r="M1807" s="2">
        <v>0.14913721601439139</v>
      </c>
      <c r="N1807">
        <v>4</v>
      </c>
      <c r="O1807" t="s">
        <v>25</v>
      </c>
      <c r="P1807" t="s">
        <v>22</v>
      </c>
      <c r="T1807">
        <v>0.14913699999999999</v>
      </c>
    </row>
    <row r="1808" spans="1:20">
      <c r="A1808">
        <v>160</v>
      </c>
      <c r="B1808" t="s">
        <v>2543</v>
      </c>
      <c r="C1808" t="s">
        <v>15</v>
      </c>
      <c r="D1808" t="s">
        <v>2409</v>
      </c>
      <c r="E1808" t="s">
        <v>1622</v>
      </c>
      <c r="F1808" t="s">
        <v>224</v>
      </c>
      <c r="G1808" t="s">
        <v>225</v>
      </c>
      <c r="H1808" t="s">
        <v>2410</v>
      </c>
      <c r="I1808" t="s">
        <v>2411</v>
      </c>
      <c r="J1808" t="s">
        <v>2495</v>
      </c>
      <c r="K1808" t="s">
        <v>23</v>
      </c>
      <c r="L1808" t="s">
        <v>24</v>
      </c>
      <c r="M1808" s="2">
        <v>0.9296345912633498</v>
      </c>
      <c r="N1808">
        <v>4</v>
      </c>
      <c r="O1808" t="s">
        <v>25</v>
      </c>
      <c r="P1808" t="s">
        <v>22</v>
      </c>
      <c r="T1808">
        <v>0.92963499999999999</v>
      </c>
    </row>
    <row r="1809" spans="1:20">
      <c r="A1809">
        <v>50</v>
      </c>
      <c r="B1809" t="s">
        <v>2461</v>
      </c>
      <c r="C1809" t="s">
        <v>15</v>
      </c>
      <c r="D1809" t="s">
        <v>2409</v>
      </c>
      <c r="E1809" t="s">
        <v>1622</v>
      </c>
      <c r="F1809" t="s">
        <v>224</v>
      </c>
      <c r="G1809" t="s">
        <v>225</v>
      </c>
      <c r="H1809" t="s">
        <v>2410</v>
      </c>
      <c r="I1809" t="s">
        <v>2411</v>
      </c>
      <c r="J1809" t="s">
        <v>2462</v>
      </c>
      <c r="K1809" t="s">
        <v>23</v>
      </c>
      <c r="L1809" t="s">
        <v>24</v>
      </c>
      <c r="M1809" s="2">
        <v>11.708198449415102</v>
      </c>
      <c r="N1809">
        <v>4</v>
      </c>
      <c r="O1809" t="s">
        <v>25</v>
      </c>
      <c r="T1809">
        <v>11.708209</v>
      </c>
    </row>
    <row r="1810" spans="1:20">
      <c r="A1810">
        <v>54</v>
      </c>
      <c r="B1810" t="s">
        <v>2463</v>
      </c>
      <c r="C1810" t="s">
        <v>15</v>
      </c>
      <c r="D1810" t="s">
        <v>2409</v>
      </c>
      <c r="E1810" t="s">
        <v>1622</v>
      </c>
      <c r="F1810" t="s">
        <v>224</v>
      </c>
      <c r="G1810" t="s">
        <v>225</v>
      </c>
      <c r="H1810" t="s">
        <v>2410</v>
      </c>
      <c r="I1810" t="s">
        <v>2411</v>
      </c>
      <c r="J1810" t="s">
        <v>2462</v>
      </c>
      <c r="K1810" t="s">
        <v>23</v>
      </c>
      <c r="L1810" t="s">
        <v>24</v>
      </c>
      <c r="M1810" s="2">
        <v>36.255926312499071</v>
      </c>
      <c r="N1810">
        <v>4</v>
      </c>
      <c r="O1810" t="s">
        <v>25</v>
      </c>
      <c r="P1810" t="s">
        <v>22</v>
      </c>
      <c r="T1810">
        <v>36.255958</v>
      </c>
    </row>
    <row r="1811" spans="1:20">
      <c r="A1811">
        <v>56</v>
      </c>
      <c r="B1811" t="s">
        <v>2464</v>
      </c>
      <c r="C1811" t="s">
        <v>15</v>
      </c>
      <c r="D1811" t="s">
        <v>2409</v>
      </c>
      <c r="E1811" t="s">
        <v>1622</v>
      </c>
      <c r="F1811" t="s">
        <v>224</v>
      </c>
      <c r="G1811" t="s">
        <v>225</v>
      </c>
      <c r="H1811" t="s">
        <v>2410</v>
      </c>
      <c r="I1811" t="s">
        <v>2411</v>
      </c>
      <c r="J1811" t="s">
        <v>2462</v>
      </c>
      <c r="K1811" t="s">
        <v>23</v>
      </c>
      <c r="L1811" t="s">
        <v>24</v>
      </c>
      <c r="M1811" s="2">
        <v>25.478425488897564</v>
      </c>
      <c r="N1811">
        <v>4</v>
      </c>
      <c r="O1811" t="s">
        <v>25</v>
      </c>
      <c r="P1811" t="s">
        <v>22</v>
      </c>
      <c r="T1811">
        <v>25.478448</v>
      </c>
    </row>
    <row r="1812" spans="1:20">
      <c r="A1812">
        <v>57</v>
      </c>
      <c r="B1812" t="s">
        <v>2465</v>
      </c>
      <c r="C1812" t="s">
        <v>15</v>
      </c>
      <c r="D1812" t="s">
        <v>2409</v>
      </c>
      <c r="E1812" t="s">
        <v>1622</v>
      </c>
      <c r="F1812" t="s">
        <v>224</v>
      </c>
      <c r="G1812" t="s">
        <v>225</v>
      </c>
      <c r="H1812" t="s">
        <v>2410</v>
      </c>
      <c r="I1812" t="s">
        <v>2411</v>
      </c>
      <c r="J1812" t="s">
        <v>2462</v>
      </c>
      <c r="K1812" t="s">
        <v>23</v>
      </c>
      <c r="L1812" t="s">
        <v>24</v>
      </c>
      <c r="M1812" s="2">
        <v>24.079173629431214</v>
      </c>
      <c r="N1812">
        <v>4</v>
      </c>
      <c r="O1812" t="s">
        <v>25</v>
      </c>
      <c r="T1812">
        <v>24.079194999999999</v>
      </c>
    </row>
    <row r="1813" spans="1:20">
      <c r="A1813">
        <v>58</v>
      </c>
      <c r="B1813" t="s">
        <v>2466</v>
      </c>
      <c r="C1813" t="s">
        <v>15</v>
      </c>
      <c r="D1813" t="s">
        <v>2409</v>
      </c>
      <c r="E1813" t="s">
        <v>1622</v>
      </c>
      <c r="F1813" t="s">
        <v>224</v>
      </c>
      <c r="G1813" t="s">
        <v>225</v>
      </c>
      <c r="H1813" t="s">
        <v>2410</v>
      </c>
      <c r="I1813" t="s">
        <v>2411</v>
      </c>
      <c r="J1813" t="s">
        <v>2462</v>
      </c>
      <c r="K1813" t="s">
        <v>23</v>
      </c>
      <c r="L1813" t="s">
        <v>24</v>
      </c>
      <c r="M1813" s="2">
        <v>17.448402373197986</v>
      </c>
      <c r="N1813">
        <v>4</v>
      </c>
      <c r="O1813" t="s">
        <v>25</v>
      </c>
      <c r="T1813">
        <v>17.448418</v>
      </c>
    </row>
    <row r="1814" spans="1:20">
      <c r="A1814">
        <v>41</v>
      </c>
      <c r="B1814" t="s">
        <v>2453</v>
      </c>
      <c r="C1814" t="s">
        <v>15</v>
      </c>
      <c r="D1814" t="s">
        <v>2409</v>
      </c>
      <c r="E1814" t="s">
        <v>1622</v>
      </c>
      <c r="F1814" t="s">
        <v>224</v>
      </c>
      <c r="G1814" t="s">
        <v>225</v>
      </c>
      <c r="H1814" t="s">
        <v>2410</v>
      </c>
      <c r="I1814" t="s">
        <v>2411</v>
      </c>
      <c r="J1814" t="s">
        <v>2462</v>
      </c>
      <c r="K1814" t="s">
        <v>23</v>
      </c>
      <c r="L1814" t="s">
        <v>24</v>
      </c>
      <c r="M1814" s="2">
        <v>14.698611461478777</v>
      </c>
      <c r="N1814">
        <v>4</v>
      </c>
      <c r="O1814" t="s">
        <v>25</v>
      </c>
      <c r="T1814">
        <v>14.698624000000001</v>
      </c>
    </row>
    <row r="1815" spans="1:20">
      <c r="A1815">
        <v>52</v>
      </c>
      <c r="B1815" t="s">
        <v>2634</v>
      </c>
      <c r="C1815" t="s">
        <v>15</v>
      </c>
      <c r="D1815" t="s">
        <v>2409</v>
      </c>
      <c r="E1815" t="s">
        <v>1622</v>
      </c>
      <c r="F1815" t="s">
        <v>224</v>
      </c>
      <c r="G1815" t="s">
        <v>225</v>
      </c>
      <c r="H1815" t="s">
        <v>2410</v>
      </c>
      <c r="I1815" t="s">
        <v>2411</v>
      </c>
      <c r="J1815" t="s">
        <v>2462</v>
      </c>
      <c r="K1815" t="s">
        <v>184</v>
      </c>
      <c r="L1815" t="s">
        <v>185</v>
      </c>
      <c r="M1815" s="2">
        <v>8.1812407150234995E-2</v>
      </c>
      <c r="N1815">
        <v>4</v>
      </c>
      <c r="O1815" t="s">
        <v>25</v>
      </c>
      <c r="P1815" t="s">
        <v>2632</v>
      </c>
      <c r="T1815">
        <v>8.1811999999999996E-2</v>
      </c>
    </row>
    <row r="1816" spans="1:20">
      <c r="A1816">
        <v>20</v>
      </c>
      <c r="B1816" t="s">
        <v>2433</v>
      </c>
      <c r="C1816" t="s">
        <v>15</v>
      </c>
      <c r="D1816" t="s">
        <v>2409</v>
      </c>
      <c r="E1816" t="s">
        <v>1622</v>
      </c>
      <c r="F1816" t="s">
        <v>224</v>
      </c>
      <c r="G1816" t="s">
        <v>225</v>
      </c>
      <c r="H1816" t="s">
        <v>2410</v>
      </c>
      <c r="I1816" t="s">
        <v>2411</v>
      </c>
      <c r="J1816" t="s">
        <v>2434</v>
      </c>
      <c r="K1816" t="s">
        <v>23</v>
      </c>
      <c r="L1816" t="s">
        <v>24</v>
      </c>
      <c r="M1816" s="2">
        <v>0.92826047676470147</v>
      </c>
      <c r="N1816">
        <v>4</v>
      </c>
      <c r="O1816" t="s">
        <v>25</v>
      </c>
      <c r="P1816" t="s">
        <v>22</v>
      </c>
      <c r="T1816">
        <v>0.928261</v>
      </c>
    </row>
    <row r="1817" spans="1:20">
      <c r="A1817">
        <v>21</v>
      </c>
      <c r="B1817" t="s">
        <v>2435</v>
      </c>
      <c r="C1817" t="s">
        <v>15</v>
      </c>
      <c r="D1817" t="s">
        <v>2409</v>
      </c>
      <c r="E1817" t="s">
        <v>1622</v>
      </c>
      <c r="F1817" t="s">
        <v>224</v>
      </c>
      <c r="G1817" t="s">
        <v>225</v>
      </c>
      <c r="H1817" t="s">
        <v>2410</v>
      </c>
      <c r="I1817" t="s">
        <v>2411</v>
      </c>
      <c r="J1817" t="s">
        <v>2434</v>
      </c>
      <c r="K1817" t="s">
        <v>23</v>
      </c>
      <c r="L1817" t="s">
        <v>24</v>
      </c>
      <c r="M1817" s="2">
        <v>2.9469025115768765</v>
      </c>
      <c r="N1817">
        <v>4</v>
      </c>
      <c r="O1817" t="s">
        <v>25</v>
      </c>
      <c r="P1817" t="s">
        <v>22</v>
      </c>
      <c r="T1817">
        <v>2.9469050000000001</v>
      </c>
    </row>
    <row r="1818" spans="1:20">
      <c r="A1818">
        <v>27</v>
      </c>
      <c r="B1818" t="s">
        <v>2441</v>
      </c>
      <c r="C1818" t="s">
        <v>15</v>
      </c>
      <c r="D1818" t="s">
        <v>2409</v>
      </c>
      <c r="E1818" t="s">
        <v>1622</v>
      </c>
      <c r="F1818" t="s">
        <v>224</v>
      </c>
      <c r="G1818" t="s">
        <v>225</v>
      </c>
      <c r="H1818" t="s">
        <v>2410</v>
      </c>
      <c r="I1818" t="s">
        <v>2411</v>
      </c>
      <c r="J1818" t="s">
        <v>2434</v>
      </c>
      <c r="K1818" t="s">
        <v>23</v>
      </c>
      <c r="L1818" t="s">
        <v>24</v>
      </c>
      <c r="M1818" s="2">
        <v>12.666953977898913</v>
      </c>
      <c r="N1818">
        <v>4</v>
      </c>
      <c r="O1818" t="s">
        <v>25</v>
      </c>
      <c r="P1818" t="s">
        <v>22</v>
      </c>
      <c r="T1818">
        <v>12.666964999999999</v>
      </c>
    </row>
    <row r="1819" spans="1:20">
      <c r="A1819">
        <v>14</v>
      </c>
      <c r="B1819" t="s">
        <v>2592</v>
      </c>
      <c r="C1819" t="s">
        <v>15</v>
      </c>
      <c r="D1819" t="s">
        <v>2409</v>
      </c>
      <c r="E1819" t="s">
        <v>1622</v>
      </c>
      <c r="F1819" t="s">
        <v>224</v>
      </c>
      <c r="G1819" t="s">
        <v>225</v>
      </c>
      <c r="H1819" t="s">
        <v>2410</v>
      </c>
      <c r="I1819" t="s">
        <v>2411</v>
      </c>
      <c r="J1819" t="s">
        <v>2419</v>
      </c>
      <c r="K1819" t="s">
        <v>85</v>
      </c>
      <c r="L1819" t="s">
        <v>86</v>
      </c>
      <c r="M1819" s="2">
        <v>5.304061053755257</v>
      </c>
      <c r="N1819">
        <v>1</v>
      </c>
      <c r="O1819" t="s">
        <v>2421</v>
      </c>
      <c r="P1819" t="s">
        <v>22</v>
      </c>
      <c r="T1819">
        <v>5.3040659999999997</v>
      </c>
    </row>
    <row r="1820" spans="1:20">
      <c r="A1820">
        <v>7</v>
      </c>
      <c r="B1820" t="s">
        <v>2418</v>
      </c>
      <c r="C1820" t="s">
        <v>15</v>
      </c>
      <c r="D1820" t="s">
        <v>2409</v>
      </c>
      <c r="E1820" t="s">
        <v>1622</v>
      </c>
      <c r="F1820" t="s">
        <v>224</v>
      </c>
      <c r="G1820" t="s">
        <v>225</v>
      </c>
      <c r="H1820" t="s">
        <v>2410</v>
      </c>
      <c r="I1820" t="s">
        <v>2411</v>
      </c>
      <c r="J1820" t="s">
        <v>2419</v>
      </c>
      <c r="K1820" t="s">
        <v>23</v>
      </c>
      <c r="L1820" t="s">
        <v>24</v>
      </c>
      <c r="M1820" s="2">
        <v>31.339553868678429</v>
      </c>
      <c r="N1820">
        <v>4</v>
      </c>
      <c r="O1820" t="s">
        <v>25</v>
      </c>
      <c r="P1820" t="s">
        <v>22</v>
      </c>
      <c r="T1820">
        <v>31.339582</v>
      </c>
    </row>
    <row r="1821" spans="1:20">
      <c r="A1821">
        <v>8</v>
      </c>
      <c r="B1821" t="s">
        <v>2420</v>
      </c>
      <c r="C1821" t="s">
        <v>15</v>
      </c>
      <c r="D1821" t="s">
        <v>2409</v>
      </c>
      <c r="E1821" t="s">
        <v>1622</v>
      </c>
      <c r="F1821" t="s">
        <v>224</v>
      </c>
      <c r="G1821" t="s">
        <v>225</v>
      </c>
      <c r="H1821" t="s">
        <v>2410</v>
      </c>
      <c r="I1821" t="s">
        <v>2411</v>
      </c>
      <c r="J1821" t="s">
        <v>2419</v>
      </c>
      <c r="K1821" t="s">
        <v>23</v>
      </c>
      <c r="L1821" t="s">
        <v>24</v>
      </c>
      <c r="M1821" s="2">
        <v>2.746439251666724</v>
      </c>
      <c r="N1821">
        <v>4</v>
      </c>
      <c r="O1821" t="s">
        <v>25</v>
      </c>
      <c r="P1821" t="s">
        <v>22</v>
      </c>
      <c r="T1821">
        <v>2.746442</v>
      </c>
    </row>
    <row r="1822" spans="1:20">
      <c r="A1822">
        <v>9</v>
      </c>
      <c r="B1822" t="s">
        <v>2422</v>
      </c>
      <c r="C1822" t="s">
        <v>15</v>
      </c>
      <c r="D1822" t="s">
        <v>2409</v>
      </c>
      <c r="E1822" t="s">
        <v>1622</v>
      </c>
      <c r="F1822" t="s">
        <v>224</v>
      </c>
      <c r="G1822" t="s">
        <v>225</v>
      </c>
      <c r="H1822" t="s">
        <v>2410</v>
      </c>
      <c r="I1822" t="s">
        <v>2411</v>
      </c>
      <c r="J1822" t="s">
        <v>2419</v>
      </c>
      <c r="K1822" t="s">
        <v>23</v>
      </c>
      <c r="L1822" t="s">
        <v>24</v>
      </c>
      <c r="M1822" s="2">
        <v>1.8576350301221194</v>
      </c>
      <c r="N1822">
        <v>4</v>
      </c>
      <c r="O1822" t="s">
        <v>25</v>
      </c>
      <c r="P1822" t="s">
        <v>22</v>
      </c>
      <c r="T1822">
        <v>1.857637</v>
      </c>
    </row>
    <row r="1823" spans="1:20">
      <c r="A1823">
        <v>10</v>
      </c>
      <c r="B1823" t="s">
        <v>2423</v>
      </c>
      <c r="C1823" t="s">
        <v>15</v>
      </c>
      <c r="D1823" t="s">
        <v>2409</v>
      </c>
      <c r="E1823" t="s">
        <v>1622</v>
      </c>
      <c r="F1823" t="s">
        <v>224</v>
      </c>
      <c r="G1823" t="s">
        <v>225</v>
      </c>
      <c r="H1823" t="s">
        <v>2410</v>
      </c>
      <c r="I1823" t="s">
        <v>2411</v>
      </c>
      <c r="J1823" t="s">
        <v>2419</v>
      </c>
      <c r="K1823" t="s">
        <v>23</v>
      </c>
      <c r="L1823" t="s">
        <v>24</v>
      </c>
      <c r="M1823" s="2">
        <v>2.5968678459348729</v>
      </c>
      <c r="N1823">
        <v>4</v>
      </c>
      <c r="O1823" t="s">
        <v>25</v>
      </c>
      <c r="P1823" t="s">
        <v>22</v>
      </c>
      <c r="T1823">
        <v>2.59687</v>
      </c>
    </row>
    <row r="1824" spans="1:20">
      <c r="A1824">
        <v>11</v>
      </c>
      <c r="B1824" t="s">
        <v>2424</v>
      </c>
      <c r="C1824" t="s">
        <v>15</v>
      </c>
      <c r="D1824" t="s">
        <v>2409</v>
      </c>
      <c r="E1824" t="s">
        <v>1622</v>
      </c>
      <c r="F1824" t="s">
        <v>224</v>
      </c>
      <c r="G1824" t="s">
        <v>225</v>
      </c>
      <c r="H1824" t="s">
        <v>2410</v>
      </c>
      <c r="I1824" t="s">
        <v>2411</v>
      </c>
      <c r="J1824" t="s">
        <v>2419</v>
      </c>
      <c r="K1824" t="s">
        <v>23</v>
      </c>
      <c r="L1824" t="s">
        <v>24</v>
      </c>
      <c r="M1824" s="2">
        <v>10.229605139540286</v>
      </c>
      <c r="N1824">
        <v>4</v>
      </c>
      <c r="O1824" t="s">
        <v>25</v>
      </c>
      <c r="P1824" t="s">
        <v>22</v>
      </c>
      <c r="T1824">
        <v>10.229614</v>
      </c>
    </row>
    <row r="1825" spans="1:20">
      <c r="A1825">
        <v>12</v>
      </c>
      <c r="B1825" t="s">
        <v>2425</v>
      </c>
      <c r="C1825" t="s">
        <v>15</v>
      </c>
      <c r="D1825" t="s">
        <v>2409</v>
      </c>
      <c r="E1825" t="s">
        <v>1622</v>
      </c>
      <c r="F1825" t="s">
        <v>224</v>
      </c>
      <c r="G1825" t="s">
        <v>225</v>
      </c>
      <c r="H1825" t="s">
        <v>2410</v>
      </c>
      <c r="I1825" t="s">
        <v>2411</v>
      </c>
      <c r="J1825" t="s">
        <v>2419</v>
      </c>
      <c r="K1825" t="s">
        <v>23</v>
      </c>
      <c r="L1825" t="s">
        <v>24</v>
      </c>
      <c r="M1825" s="2">
        <v>3.9538794507346435</v>
      </c>
      <c r="N1825">
        <v>4</v>
      </c>
      <c r="O1825" t="s">
        <v>25</v>
      </c>
      <c r="P1825" t="s">
        <v>22</v>
      </c>
      <c r="T1825">
        <v>3.9538829999999998</v>
      </c>
    </row>
    <row r="1826" spans="1:20">
      <c r="A1826">
        <v>23</v>
      </c>
      <c r="B1826" t="s">
        <v>2438</v>
      </c>
      <c r="C1826" t="s">
        <v>15</v>
      </c>
      <c r="D1826" t="s">
        <v>2409</v>
      </c>
      <c r="E1826" t="s">
        <v>1622</v>
      </c>
      <c r="F1826" t="s">
        <v>224</v>
      </c>
      <c r="G1826" t="s">
        <v>225</v>
      </c>
      <c r="H1826" t="s">
        <v>2410</v>
      </c>
      <c r="I1826" t="s">
        <v>2411</v>
      </c>
      <c r="J1826" t="s">
        <v>2419</v>
      </c>
      <c r="K1826" t="s">
        <v>23</v>
      </c>
      <c r="L1826" t="s">
        <v>24</v>
      </c>
      <c r="M1826" s="2">
        <v>8.330647507697325</v>
      </c>
      <c r="N1826">
        <v>4</v>
      </c>
      <c r="O1826" t="s">
        <v>25</v>
      </c>
      <c r="P1826" t="s">
        <v>22</v>
      </c>
      <c r="T1826">
        <v>8.3306550000000001</v>
      </c>
    </row>
    <row r="1827" spans="1:20">
      <c r="A1827">
        <v>33</v>
      </c>
      <c r="B1827" t="s">
        <v>2445</v>
      </c>
      <c r="C1827" t="s">
        <v>15</v>
      </c>
      <c r="D1827" t="s">
        <v>2409</v>
      </c>
      <c r="E1827" t="s">
        <v>1622</v>
      </c>
      <c r="F1827" t="s">
        <v>224</v>
      </c>
      <c r="G1827" t="s">
        <v>225</v>
      </c>
      <c r="H1827" t="s">
        <v>2410</v>
      </c>
      <c r="I1827" t="s">
        <v>2411</v>
      </c>
      <c r="J1827" t="s">
        <v>2419</v>
      </c>
      <c r="K1827" t="s">
        <v>23</v>
      </c>
      <c r="L1827" t="s">
        <v>24</v>
      </c>
      <c r="M1827" s="2">
        <v>6.6919936360536321</v>
      </c>
      <c r="N1827">
        <v>4</v>
      </c>
      <c r="O1827" t="s">
        <v>25</v>
      </c>
      <c r="P1827" t="s">
        <v>22</v>
      </c>
      <c r="T1827">
        <v>6.6920000000000002</v>
      </c>
    </row>
    <row r="1828" spans="1:20">
      <c r="A1828">
        <v>40</v>
      </c>
      <c r="B1828" t="s">
        <v>2452</v>
      </c>
      <c r="C1828" t="s">
        <v>15</v>
      </c>
      <c r="D1828" t="s">
        <v>2409</v>
      </c>
      <c r="E1828" t="s">
        <v>1622</v>
      </c>
      <c r="F1828" t="s">
        <v>224</v>
      </c>
      <c r="G1828" t="s">
        <v>225</v>
      </c>
      <c r="H1828" t="s">
        <v>2410</v>
      </c>
      <c r="I1828" t="s">
        <v>2411</v>
      </c>
      <c r="J1828" t="s">
        <v>2419</v>
      </c>
      <c r="K1828" t="s">
        <v>23</v>
      </c>
      <c r="L1828" t="s">
        <v>24</v>
      </c>
      <c r="M1828" s="2">
        <v>28.416868936657064</v>
      </c>
      <c r="N1828">
        <v>4</v>
      </c>
      <c r="O1828" t="s">
        <v>25</v>
      </c>
      <c r="P1828" t="s">
        <v>22</v>
      </c>
      <c r="T1828">
        <v>28.416893999999999</v>
      </c>
    </row>
    <row r="1829" spans="1:20">
      <c r="A1829">
        <v>43</v>
      </c>
      <c r="B1829" t="s">
        <v>2455</v>
      </c>
      <c r="C1829" t="s">
        <v>15</v>
      </c>
      <c r="D1829" t="s">
        <v>2409</v>
      </c>
      <c r="E1829" t="s">
        <v>1622</v>
      </c>
      <c r="F1829" t="s">
        <v>224</v>
      </c>
      <c r="G1829" t="s">
        <v>225</v>
      </c>
      <c r="H1829" t="s">
        <v>2410</v>
      </c>
      <c r="I1829" t="s">
        <v>2411</v>
      </c>
      <c r="J1829" t="s">
        <v>2419</v>
      </c>
      <c r="K1829" t="s">
        <v>23</v>
      </c>
      <c r="L1829" t="s">
        <v>24</v>
      </c>
      <c r="M1829" s="2">
        <v>13.710142143291341</v>
      </c>
      <c r="N1829">
        <v>4</v>
      </c>
      <c r="O1829" t="s">
        <v>25</v>
      </c>
      <c r="P1829" t="s">
        <v>22</v>
      </c>
      <c r="T1829">
        <v>13.710153999999999</v>
      </c>
    </row>
    <row r="1830" spans="1:20">
      <c r="A1830">
        <v>44</v>
      </c>
      <c r="B1830" t="s">
        <v>2456</v>
      </c>
      <c r="C1830" t="s">
        <v>15</v>
      </c>
      <c r="D1830" t="s">
        <v>2409</v>
      </c>
      <c r="E1830" t="s">
        <v>1622</v>
      </c>
      <c r="F1830" t="s">
        <v>224</v>
      </c>
      <c r="G1830" t="s">
        <v>225</v>
      </c>
      <c r="H1830" t="s">
        <v>2410</v>
      </c>
      <c r="I1830" t="s">
        <v>2411</v>
      </c>
      <c r="J1830" t="s">
        <v>2419</v>
      </c>
      <c r="K1830" t="s">
        <v>23</v>
      </c>
      <c r="L1830" t="s">
        <v>24</v>
      </c>
      <c r="M1830" s="2">
        <v>19.752914149241633</v>
      </c>
      <c r="N1830">
        <v>4</v>
      </c>
      <c r="O1830" t="s">
        <v>25</v>
      </c>
      <c r="P1830" t="s">
        <v>22</v>
      </c>
      <c r="T1830">
        <v>19.752932000000001</v>
      </c>
    </row>
    <row r="1831" spans="1:20">
      <c r="A1831">
        <v>45</v>
      </c>
      <c r="B1831" t="s">
        <v>2457</v>
      </c>
      <c r="C1831" t="s">
        <v>15</v>
      </c>
      <c r="D1831" t="s">
        <v>2409</v>
      </c>
      <c r="E1831" t="s">
        <v>1622</v>
      </c>
      <c r="F1831" t="s">
        <v>224</v>
      </c>
      <c r="G1831" t="s">
        <v>225</v>
      </c>
      <c r="H1831" t="s">
        <v>2410</v>
      </c>
      <c r="I1831" t="s">
        <v>2411</v>
      </c>
      <c r="J1831" t="s">
        <v>2419</v>
      </c>
      <c r="K1831" t="s">
        <v>23</v>
      </c>
      <c r="L1831" t="s">
        <v>24</v>
      </c>
      <c r="M1831" s="2">
        <v>5.0551038545934377</v>
      </c>
      <c r="N1831">
        <v>4</v>
      </c>
      <c r="O1831" t="s">
        <v>25</v>
      </c>
      <c r="P1831" t="s">
        <v>22</v>
      </c>
      <c r="T1831">
        <v>5.0551079999999997</v>
      </c>
    </row>
    <row r="1832" spans="1:20">
      <c r="A1832">
        <v>154</v>
      </c>
      <c r="B1832" t="s">
        <v>2539</v>
      </c>
      <c r="C1832" t="s">
        <v>15</v>
      </c>
      <c r="D1832" t="s">
        <v>2409</v>
      </c>
      <c r="E1832" t="s">
        <v>1622</v>
      </c>
      <c r="F1832" t="s">
        <v>224</v>
      </c>
      <c r="G1832" t="s">
        <v>225</v>
      </c>
      <c r="H1832" t="s">
        <v>2410</v>
      </c>
      <c r="I1832" t="s">
        <v>2411</v>
      </c>
      <c r="J1832" t="s">
        <v>2419</v>
      </c>
      <c r="K1832" t="s">
        <v>23</v>
      </c>
      <c r="L1832" t="s">
        <v>24</v>
      </c>
      <c r="M1832" s="2">
        <v>4.6396212527737548</v>
      </c>
      <c r="N1832">
        <v>4</v>
      </c>
      <c r="O1832" t="s">
        <v>25</v>
      </c>
      <c r="P1832" t="s">
        <v>22</v>
      </c>
      <c r="T1832">
        <v>4.6396249999999997</v>
      </c>
    </row>
    <row r="1833" spans="1:20">
      <c r="A1833">
        <v>155</v>
      </c>
      <c r="B1833" t="s">
        <v>2540</v>
      </c>
      <c r="C1833" t="s">
        <v>15</v>
      </c>
      <c r="D1833" t="s">
        <v>2409</v>
      </c>
      <c r="E1833" t="s">
        <v>1622</v>
      </c>
      <c r="F1833" t="s">
        <v>224</v>
      </c>
      <c r="G1833" t="s">
        <v>225</v>
      </c>
      <c r="H1833" t="s">
        <v>2410</v>
      </c>
      <c r="I1833" t="s">
        <v>2411</v>
      </c>
      <c r="J1833" t="s">
        <v>2419</v>
      </c>
      <c r="K1833" t="s">
        <v>23</v>
      </c>
      <c r="L1833" t="s">
        <v>24</v>
      </c>
      <c r="M1833" s="2">
        <v>0.10035244757663966</v>
      </c>
      <c r="N1833">
        <v>4</v>
      </c>
      <c r="O1833" t="s">
        <v>25</v>
      </c>
      <c r="P1833" t="s">
        <v>22</v>
      </c>
      <c r="T1833">
        <v>0.100353</v>
      </c>
    </row>
    <row r="1834" spans="1:20">
      <c r="A1834">
        <v>210</v>
      </c>
      <c r="B1834" t="s">
        <v>2586</v>
      </c>
      <c r="C1834" t="s">
        <v>15</v>
      </c>
      <c r="D1834" t="s">
        <v>2409</v>
      </c>
      <c r="E1834" t="s">
        <v>1622</v>
      </c>
      <c r="F1834" t="s">
        <v>224</v>
      </c>
      <c r="G1834" t="s">
        <v>225</v>
      </c>
      <c r="H1834" t="s">
        <v>2410</v>
      </c>
      <c r="I1834" t="s">
        <v>2411</v>
      </c>
      <c r="J1834" t="s">
        <v>2419</v>
      </c>
      <c r="K1834" t="s">
        <v>23</v>
      </c>
      <c r="L1834" t="s">
        <v>24</v>
      </c>
      <c r="M1834" s="2">
        <v>1.9605894730729503</v>
      </c>
      <c r="N1834">
        <v>4</v>
      </c>
      <c r="O1834" t="s">
        <v>25</v>
      </c>
      <c r="P1834" t="s">
        <v>22</v>
      </c>
      <c r="T1834">
        <v>1.960591</v>
      </c>
    </row>
    <row r="1835" spans="1:20">
      <c r="A1835">
        <v>22</v>
      </c>
      <c r="B1835" t="s">
        <v>2436</v>
      </c>
      <c r="C1835" t="s">
        <v>15</v>
      </c>
      <c r="D1835" t="s">
        <v>2409</v>
      </c>
      <c r="E1835" t="s">
        <v>1622</v>
      </c>
      <c r="F1835" t="s">
        <v>224</v>
      </c>
      <c r="G1835" t="s">
        <v>225</v>
      </c>
      <c r="H1835" t="s">
        <v>2410</v>
      </c>
      <c r="I1835" t="s">
        <v>2411</v>
      </c>
      <c r="J1835" t="s">
        <v>2437</v>
      </c>
      <c r="K1835" t="s">
        <v>23</v>
      </c>
      <c r="L1835" t="s">
        <v>24</v>
      </c>
      <c r="M1835" s="2">
        <v>6.7451104053513093</v>
      </c>
      <c r="N1835">
        <v>4</v>
      </c>
      <c r="O1835" t="s">
        <v>25</v>
      </c>
      <c r="P1835" t="s">
        <v>22</v>
      </c>
      <c r="T1835">
        <v>6.7451160000000003</v>
      </c>
    </row>
    <row r="1836" spans="1:20">
      <c r="A1836">
        <v>24</v>
      </c>
      <c r="B1836" t="s">
        <v>2439</v>
      </c>
      <c r="C1836" t="s">
        <v>15</v>
      </c>
      <c r="D1836" t="s">
        <v>2409</v>
      </c>
      <c r="E1836" t="s">
        <v>1622</v>
      </c>
      <c r="F1836" t="s">
        <v>224</v>
      </c>
      <c r="G1836" t="s">
        <v>225</v>
      </c>
      <c r="H1836" t="s">
        <v>2410</v>
      </c>
      <c r="I1836" t="s">
        <v>2411</v>
      </c>
      <c r="J1836" t="s">
        <v>2437</v>
      </c>
      <c r="K1836" t="s">
        <v>23</v>
      </c>
      <c r="L1836" t="s">
        <v>24</v>
      </c>
      <c r="M1836" s="2">
        <v>3.2480097868470863</v>
      </c>
      <c r="N1836">
        <v>4</v>
      </c>
      <c r="O1836" t="s">
        <v>25</v>
      </c>
      <c r="P1836" t="s">
        <v>22</v>
      </c>
      <c r="T1836">
        <v>3.2480129999999998</v>
      </c>
    </row>
    <row r="1837" spans="1:20">
      <c r="A1837">
        <v>26</v>
      </c>
      <c r="B1837" t="s">
        <v>2440</v>
      </c>
      <c r="C1837" t="s">
        <v>15</v>
      </c>
      <c r="D1837" t="s">
        <v>2409</v>
      </c>
      <c r="E1837" t="s">
        <v>1622</v>
      </c>
      <c r="F1837" t="s">
        <v>224</v>
      </c>
      <c r="G1837" t="s">
        <v>225</v>
      </c>
      <c r="H1837" t="s">
        <v>2410</v>
      </c>
      <c r="I1837" t="s">
        <v>2411</v>
      </c>
      <c r="J1837" t="s">
        <v>2437</v>
      </c>
      <c r="K1837" t="s">
        <v>23</v>
      </c>
      <c r="L1837" t="s">
        <v>24</v>
      </c>
      <c r="M1837" s="2">
        <v>1.9213175326055263</v>
      </c>
      <c r="N1837">
        <v>4</v>
      </c>
      <c r="O1837" t="s">
        <v>25</v>
      </c>
      <c r="P1837" t="s">
        <v>22</v>
      </c>
      <c r="T1837">
        <v>1.921319</v>
      </c>
    </row>
    <row r="1838" spans="1:20">
      <c r="A1838">
        <v>28</v>
      </c>
      <c r="B1838" t="s">
        <v>2442</v>
      </c>
      <c r="C1838" t="s">
        <v>15</v>
      </c>
      <c r="D1838" t="s">
        <v>2409</v>
      </c>
      <c r="E1838" t="s">
        <v>1622</v>
      </c>
      <c r="F1838" t="s">
        <v>224</v>
      </c>
      <c r="G1838" t="s">
        <v>225</v>
      </c>
      <c r="H1838" t="s">
        <v>2410</v>
      </c>
      <c r="I1838" t="s">
        <v>2411</v>
      </c>
      <c r="J1838" t="s">
        <v>2437</v>
      </c>
      <c r="K1838" t="s">
        <v>23</v>
      </c>
      <c r="L1838" t="s">
        <v>24</v>
      </c>
      <c r="M1838" s="2">
        <v>1.2021858826349316</v>
      </c>
      <c r="N1838">
        <v>4</v>
      </c>
      <c r="O1838" t="s">
        <v>25</v>
      </c>
      <c r="P1838" t="s">
        <v>22</v>
      </c>
      <c r="T1838">
        <v>1.2021869999999999</v>
      </c>
    </row>
    <row r="1839" spans="1:20">
      <c r="A1839">
        <v>29</v>
      </c>
      <c r="B1839" t="s">
        <v>2443</v>
      </c>
      <c r="C1839" t="s">
        <v>15</v>
      </c>
      <c r="D1839" t="s">
        <v>2409</v>
      </c>
      <c r="E1839" t="s">
        <v>1622</v>
      </c>
      <c r="F1839" t="s">
        <v>224</v>
      </c>
      <c r="G1839" t="s">
        <v>225</v>
      </c>
      <c r="H1839" t="s">
        <v>2410</v>
      </c>
      <c r="I1839" t="s">
        <v>2411</v>
      </c>
      <c r="J1839" t="s">
        <v>2437</v>
      </c>
      <c r="K1839" t="s">
        <v>23</v>
      </c>
      <c r="L1839" t="s">
        <v>24</v>
      </c>
      <c r="M1839" s="2">
        <v>2.0500922248360456</v>
      </c>
      <c r="N1839">
        <v>4</v>
      </c>
      <c r="O1839" t="s">
        <v>25</v>
      </c>
      <c r="P1839" t="s">
        <v>22</v>
      </c>
      <c r="T1839">
        <v>2.0500940000000001</v>
      </c>
    </row>
    <row r="1840" spans="1:20">
      <c r="A1840">
        <v>32</v>
      </c>
      <c r="B1840" t="s">
        <v>2444</v>
      </c>
      <c r="C1840" t="s">
        <v>15</v>
      </c>
      <c r="D1840" t="s">
        <v>2409</v>
      </c>
      <c r="E1840" t="s">
        <v>1622</v>
      </c>
      <c r="F1840" t="s">
        <v>224</v>
      </c>
      <c r="G1840" t="s">
        <v>225</v>
      </c>
      <c r="H1840" t="s">
        <v>2410</v>
      </c>
      <c r="I1840" t="s">
        <v>2411</v>
      </c>
      <c r="J1840" t="s">
        <v>2437</v>
      </c>
      <c r="K1840" t="s">
        <v>23</v>
      </c>
      <c r="L1840" t="s">
        <v>24</v>
      </c>
      <c r="M1840" s="2">
        <v>11.048178888323292</v>
      </c>
      <c r="N1840">
        <v>4</v>
      </c>
      <c r="O1840" t="s">
        <v>25</v>
      </c>
      <c r="P1840" t="s">
        <v>22</v>
      </c>
      <c r="T1840">
        <v>11.048189000000001</v>
      </c>
    </row>
    <row r="1841" spans="1:20">
      <c r="A1841">
        <v>37</v>
      </c>
      <c r="B1841" t="s">
        <v>2449</v>
      </c>
      <c r="C1841" t="s">
        <v>15</v>
      </c>
      <c r="D1841" t="s">
        <v>2409</v>
      </c>
      <c r="E1841" t="s">
        <v>1622</v>
      </c>
      <c r="F1841" t="s">
        <v>224</v>
      </c>
      <c r="G1841" t="s">
        <v>225</v>
      </c>
      <c r="H1841" t="s">
        <v>2410</v>
      </c>
      <c r="I1841" t="s">
        <v>2411</v>
      </c>
      <c r="J1841" t="s">
        <v>2437</v>
      </c>
      <c r="K1841" t="s">
        <v>23</v>
      </c>
      <c r="L1841" t="s">
        <v>24</v>
      </c>
      <c r="M1841" s="2">
        <v>20.675184085686187</v>
      </c>
      <c r="N1841">
        <v>4</v>
      </c>
      <c r="O1841" t="s">
        <v>25</v>
      </c>
      <c r="P1841" t="s">
        <v>22</v>
      </c>
      <c r="T1841">
        <v>20.675201999999999</v>
      </c>
    </row>
    <row r="1842" spans="1:20">
      <c r="A1842">
        <v>38</v>
      </c>
      <c r="B1842" t="s">
        <v>2450</v>
      </c>
      <c r="C1842" t="s">
        <v>15</v>
      </c>
      <c r="D1842" t="s">
        <v>2409</v>
      </c>
      <c r="E1842" t="s">
        <v>1622</v>
      </c>
      <c r="F1842" t="s">
        <v>224</v>
      </c>
      <c r="G1842" t="s">
        <v>225</v>
      </c>
      <c r="H1842" t="s">
        <v>2410</v>
      </c>
      <c r="I1842" t="s">
        <v>2411</v>
      </c>
      <c r="J1842" t="s">
        <v>2437</v>
      </c>
      <c r="K1842" t="s">
        <v>23</v>
      </c>
      <c r="L1842" t="s">
        <v>24</v>
      </c>
      <c r="M1842" s="2">
        <v>40.563950965934076</v>
      </c>
      <c r="N1842">
        <v>4</v>
      </c>
      <c r="O1842" t="s">
        <v>25</v>
      </c>
      <c r="P1842" t="s">
        <v>22</v>
      </c>
      <c r="T1842">
        <v>40.563986999999997</v>
      </c>
    </row>
    <row r="1843" spans="1:20">
      <c r="A1843">
        <v>39</v>
      </c>
      <c r="B1843" t="s">
        <v>2451</v>
      </c>
      <c r="C1843" t="s">
        <v>15</v>
      </c>
      <c r="D1843" t="s">
        <v>2409</v>
      </c>
      <c r="E1843" t="s">
        <v>1622</v>
      </c>
      <c r="F1843" t="s">
        <v>224</v>
      </c>
      <c r="G1843" t="s">
        <v>225</v>
      </c>
      <c r="H1843" t="s">
        <v>2410</v>
      </c>
      <c r="I1843" t="s">
        <v>2411</v>
      </c>
      <c r="J1843" t="s">
        <v>2437</v>
      </c>
      <c r="K1843" t="s">
        <v>23</v>
      </c>
      <c r="L1843" t="s">
        <v>24</v>
      </c>
      <c r="M1843" s="2">
        <v>20.281281677893475</v>
      </c>
      <c r="N1843">
        <v>4</v>
      </c>
      <c r="O1843" t="s">
        <v>25</v>
      </c>
      <c r="P1843" t="s">
        <v>22</v>
      </c>
      <c r="T1843">
        <v>20.281300000000002</v>
      </c>
    </row>
    <row r="1844" spans="1:20">
      <c r="A1844">
        <v>157</v>
      </c>
      <c r="B1844" t="s">
        <v>2541</v>
      </c>
      <c r="C1844" t="s">
        <v>15</v>
      </c>
      <c r="D1844" t="s">
        <v>2409</v>
      </c>
      <c r="E1844" t="s">
        <v>1622</v>
      </c>
      <c r="F1844" t="s">
        <v>224</v>
      </c>
      <c r="G1844" t="s">
        <v>225</v>
      </c>
      <c r="H1844" t="s">
        <v>2410</v>
      </c>
      <c r="I1844" t="s">
        <v>2411</v>
      </c>
      <c r="J1844" t="s">
        <v>2437</v>
      </c>
      <c r="K1844" t="s">
        <v>23</v>
      </c>
      <c r="L1844" t="s">
        <v>24</v>
      </c>
      <c r="M1844" s="2">
        <v>0.42116645547412063</v>
      </c>
      <c r="N1844">
        <v>4</v>
      </c>
      <c r="O1844" t="s">
        <v>25</v>
      </c>
      <c r="P1844" t="s">
        <v>22</v>
      </c>
      <c r="T1844">
        <v>0.42116700000000001</v>
      </c>
    </row>
    <row r="1845" spans="1:20">
      <c r="A1845">
        <v>25</v>
      </c>
      <c r="B1845" t="s">
        <v>2611</v>
      </c>
      <c r="C1845" t="s">
        <v>15</v>
      </c>
      <c r="D1845" t="s">
        <v>2409</v>
      </c>
      <c r="E1845" t="s">
        <v>1622</v>
      </c>
      <c r="F1845" t="s">
        <v>224</v>
      </c>
      <c r="G1845" t="s">
        <v>225</v>
      </c>
      <c r="H1845" t="s">
        <v>2410</v>
      </c>
      <c r="I1845" t="s">
        <v>2411</v>
      </c>
      <c r="J1845" t="s">
        <v>2437</v>
      </c>
      <c r="K1845" t="s">
        <v>1204</v>
      </c>
      <c r="L1845" t="s">
        <v>1206</v>
      </c>
      <c r="M1845" s="2">
        <v>0.64762810895360845</v>
      </c>
      <c r="N1845">
        <v>4</v>
      </c>
      <c r="O1845" t="s">
        <v>25</v>
      </c>
      <c r="P1845" t="s">
        <v>2612</v>
      </c>
      <c r="T1845">
        <v>0.64762900000000001</v>
      </c>
    </row>
    <row r="1846" spans="1:20">
      <c r="A1846">
        <v>30</v>
      </c>
      <c r="B1846" t="s">
        <v>2631</v>
      </c>
      <c r="C1846" t="s">
        <v>15</v>
      </c>
      <c r="D1846" t="s">
        <v>2409</v>
      </c>
      <c r="E1846" t="s">
        <v>1622</v>
      </c>
      <c r="F1846" t="s">
        <v>224</v>
      </c>
      <c r="G1846" t="s">
        <v>225</v>
      </c>
      <c r="H1846" t="s">
        <v>2410</v>
      </c>
      <c r="I1846" t="s">
        <v>2411</v>
      </c>
      <c r="J1846" t="s">
        <v>2437</v>
      </c>
      <c r="K1846" t="s">
        <v>184</v>
      </c>
      <c r="L1846" t="s">
        <v>185</v>
      </c>
      <c r="M1846" s="2">
        <v>0.25573104184478829</v>
      </c>
      <c r="N1846">
        <v>4</v>
      </c>
      <c r="O1846" t="s">
        <v>25</v>
      </c>
      <c r="P1846" t="s">
        <v>2632</v>
      </c>
      <c r="T1846">
        <v>0.25573099999999999</v>
      </c>
    </row>
    <row r="1847" spans="1:20">
      <c r="A1847">
        <v>34</v>
      </c>
      <c r="B1847" t="s">
        <v>2633</v>
      </c>
      <c r="C1847" t="s">
        <v>15</v>
      </c>
      <c r="D1847" t="s">
        <v>2409</v>
      </c>
      <c r="E1847" t="s">
        <v>1622</v>
      </c>
      <c r="F1847" t="s">
        <v>224</v>
      </c>
      <c r="G1847" t="s">
        <v>225</v>
      </c>
      <c r="H1847" t="s">
        <v>2410</v>
      </c>
      <c r="I1847" t="s">
        <v>2411</v>
      </c>
      <c r="J1847" t="s">
        <v>2437</v>
      </c>
      <c r="K1847" t="s">
        <v>184</v>
      </c>
      <c r="L1847" t="s">
        <v>185</v>
      </c>
      <c r="M1847" s="2">
        <v>0.85810163806012552</v>
      </c>
      <c r="N1847">
        <v>4</v>
      </c>
      <c r="O1847" t="s">
        <v>25</v>
      </c>
      <c r="P1847" t="s">
        <v>2632</v>
      </c>
      <c r="T1847">
        <v>0.85810200000000003</v>
      </c>
    </row>
    <row r="1848" spans="1:20">
      <c r="A1848">
        <v>60</v>
      </c>
      <c r="B1848" t="s">
        <v>2595</v>
      </c>
      <c r="C1848" t="s">
        <v>15</v>
      </c>
      <c r="D1848" t="s">
        <v>2409</v>
      </c>
      <c r="E1848" t="s">
        <v>1622</v>
      </c>
      <c r="F1848" t="s">
        <v>224</v>
      </c>
      <c r="G1848" t="s">
        <v>225</v>
      </c>
      <c r="H1848" t="s">
        <v>2410</v>
      </c>
      <c r="I1848" t="s">
        <v>2411</v>
      </c>
      <c r="J1848" t="s">
        <v>2468</v>
      </c>
      <c r="K1848" t="s">
        <v>85</v>
      </c>
      <c r="L1848" t="s">
        <v>2596</v>
      </c>
      <c r="M1848" s="2">
        <v>13.635083889237581</v>
      </c>
      <c r="N1848">
        <v>2</v>
      </c>
      <c r="O1848" t="s">
        <v>126</v>
      </c>
      <c r="P1848" t="s">
        <v>22</v>
      </c>
      <c r="T1848">
        <v>13.635096000000001</v>
      </c>
    </row>
    <row r="1849" spans="1:20">
      <c r="A1849">
        <v>61</v>
      </c>
      <c r="B1849" t="s">
        <v>2467</v>
      </c>
      <c r="C1849" t="s">
        <v>15</v>
      </c>
      <c r="D1849" t="s">
        <v>2409</v>
      </c>
      <c r="E1849" t="s">
        <v>1622</v>
      </c>
      <c r="F1849" t="s">
        <v>224</v>
      </c>
      <c r="G1849" t="s">
        <v>225</v>
      </c>
      <c r="H1849" t="s">
        <v>2410</v>
      </c>
      <c r="I1849" t="s">
        <v>2411</v>
      </c>
      <c r="J1849" t="s">
        <v>2468</v>
      </c>
      <c r="K1849" t="s">
        <v>23</v>
      </c>
      <c r="L1849" t="s">
        <v>24</v>
      </c>
      <c r="M1849" s="2">
        <v>13.249752387777191</v>
      </c>
      <c r="N1849">
        <v>4</v>
      </c>
      <c r="O1849" t="s">
        <v>25</v>
      </c>
      <c r="P1849" t="s">
        <v>22</v>
      </c>
      <c r="T1849">
        <v>13.249764000000001</v>
      </c>
    </row>
    <row r="1850" spans="1:20">
      <c r="A1850">
        <v>62</v>
      </c>
      <c r="B1850" t="s">
        <v>2469</v>
      </c>
      <c r="C1850" t="s">
        <v>15</v>
      </c>
      <c r="D1850" t="s">
        <v>2409</v>
      </c>
      <c r="E1850" t="s">
        <v>1622</v>
      </c>
      <c r="F1850" t="s">
        <v>224</v>
      </c>
      <c r="G1850" t="s">
        <v>225</v>
      </c>
      <c r="H1850" t="s">
        <v>2410</v>
      </c>
      <c r="I1850" t="s">
        <v>2411</v>
      </c>
      <c r="J1850" t="s">
        <v>2468</v>
      </c>
      <c r="K1850" t="s">
        <v>23</v>
      </c>
      <c r="L1850" t="s">
        <v>24</v>
      </c>
      <c r="M1850" s="2">
        <v>2.5883877176378722</v>
      </c>
      <c r="N1850">
        <v>4</v>
      </c>
      <c r="O1850" t="s">
        <v>25</v>
      </c>
      <c r="P1850" t="s">
        <v>22</v>
      </c>
      <c r="T1850">
        <v>2.58839</v>
      </c>
    </row>
    <row r="1851" spans="1:20">
      <c r="A1851">
        <v>65</v>
      </c>
      <c r="B1851" t="s">
        <v>2471</v>
      </c>
      <c r="C1851" t="s">
        <v>15</v>
      </c>
      <c r="D1851" t="s">
        <v>2409</v>
      </c>
      <c r="E1851" t="s">
        <v>1622</v>
      </c>
      <c r="F1851" t="s">
        <v>224</v>
      </c>
      <c r="G1851" t="s">
        <v>225</v>
      </c>
      <c r="H1851" t="s">
        <v>2410</v>
      </c>
      <c r="I1851" t="s">
        <v>2411</v>
      </c>
      <c r="J1851" t="s">
        <v>2468</v>
      </c>
      <c r="K1851" t="s">
        <v>23</v>
      </c>
      <c r="L1851" t="s">
        <v>24</v>
      </c>
      <c r="M1851" s="2">
        <v>7.3620454772342008</v>
      </c>
      <c r="N1851">
        <v>4</v>
      </c>
      <c r="O1851" t="s">
        <v>25</v>
      </c>
      <c r="P1851" t="s">
        <v>22</v>
      </c>
      <c r="T1851">
        <v>7.3620520000000003</v>
      </c>
    </row>
    <row r="1852" spans="1:20">
      <c r="A1852">
        <v>66</v>
      </c>
      <c r="B1852" t="s">
        <v>2472</v>
      </c>
      <c r="C1852" t="s">
        <v>15</v>
      </c>
      <c r="D1852" t="s">
        <v>2409</v>
      </c>
      <c r="E1852" t="s">
        <v>1622</v>
      </c>
      <c r="F1852" t="s">
        <v>224</v>
      </c>
      <c r="G1852" t="s">
        <v>225</v>
      </c>
      <c r="H1852" t="s">
        <v>2410</v>
      </c>
      <c r="I1852" t="s">
        <v>2411</v>
      </c>
      <c r="J1852" t="s">
        <v>2468</v>
      </c>
      <c r="K1852" t="s">
        <v>23</v>
      </c>
      <c r="L1852" t="s">
        <v>24</v>
      </c>
      <c r="M1852" s="2">
        <v>5.1815411694498943</v>
      </c>
      <c r="N1852">
        <v>4</v>
      </c>
      <c r="O1852" t="s">
        <v>25</v>
      </c>
      <c r="P1852" t="s">
        <v>22</v>
      </c>
      <c r="T1852">
        <v>5.181546</v>
      </c>
    </row>
    <row r="1853" spans="1:20">
      <c r="A1853">
        <v>75</v>
      </c>
      <c r="B1853" t="s">
        <v>2482</v>
      </c>
      <c r="C1853" t="s">
        <v>15</v>
      </c>
      <c r="D1853" t="s">
        <v>2409</v>
      </c>
      <c r="E1853" t="s">
        <v>1622</v>
      </c>
      <c r="F1853" t="s">
        <v>224</v>
      </c>
      <c r="G1853" t="s">
        <v>225</v>
      </c>
      <c r="H1853" t="s">
        <v>2410</v>
      </c>
      <c r="I1853" t="s">
        <v>2411</v>
      </c>
      <c r="J1853" t="s">
        <v>2468</v>
      </c>
      <c r="K1853" t="s">
        <v>23</v>
      </c>
      <c r="L1853" t="s">
        <v>24</v>
      </c>
      <c r="M1853" s="2">
        <v>13.630060126616685</v>
      </c>
      <c r="N1853">
        <v>4</v>
      </c>
      <c r="O1853" t="s">
        <v>25</v>
      </c>
      <c r="P1853" t="s">
        <v>22</v>
      </c>
      <c r="T1853">
        <v>13.630072</v>
      </c>
    </row>
    <row r="1854" spans="1:20">
      <c r="A1854">
        <v>113</v>
      </c>
      <c r="B1854" t="s">
        <v>2514</v>
      </c>
      <c r="C1854" t="s">
        <v>15</v>
      </c>
      <c r="D1854" t="s">
        <v>2409</v>
      </c>
      <c r="E1854" t="s">
        <v>1622</v>
      </c>
      <c r="F1854" t="s">
        <v>224</v>
      </c>
      <c r="G1854" t="s">
        <v>225</v>
      </c>
      <c r="H1854" t="s">
        <v>2410</v>
      </c>
      <c r="I1854" t="s">
        <v>2411</v>
      </c>
      <c r="J1854" t="s">
        <v>2468</v>
      </c>
      <c r="K1854" t="s">
        <v>23</v>
      </c>
      <c r="L1854" t="s">
        <v>24</v>
      </c>
      <c r="M1854" s="2">
        <v>8.8398009748298687</v>
      </c>
      <c r="N1854">
        <v>4</v>
      </c>
      <c r="O1854" t="s">
        <v>25</v>
      </c>
      <c r="P1854" t="s">
        <v>22</v>
      </c>
      <c r="T1854">
        <v>8.8398090000000007</v>
      </c>
    </row>
    <row r="1855" spans="1:20">
      <c r="A1855">
        <v>114</v>
      </c>
      <c r="B1855" t="s">
        <v>2515</v>
      </c>
      <c r="C1855" t="s">
        <v>15</v>
      </c>
      <c r="D1855" t="s">
        <v>2409</v>
      </c>
      <c r="E1855" t="s">
        <v>1622</v>
      </c>
      <c r="F1855" t="s">
        <v>224</v>
      </c>
      <c r="G1855" t="s">
        <v>225</v>
      </c>
      <c r="H1855" t="s">
        <v>2410</v>
      </c>
      <c r="I1855" t="s">
        <v>2411</v>
      </c>
      <c r="J1855" t="s">
        <v>2468</v>
      </c>
      <c r="K1855" t="s">
        <v>23</v>
      </c>
      <c r="L1855" t="s">
        <v>24</v>
      </c>
      <c r="M1855" s="2">
        <v>11.659630791280152</v>
      </c>
      <c r="N1855">
        <v>4</v>
      </c>
      <c r="O1855" t="s">
        <v>25</v>
      </c>
      <c r="P1855" t="s">
        <v>22</v>
      </c>
      <c r="T1855">
        <v>11.659641000000001</v>
      </c>
    </row>
    <row r="1856" spans="1:20">
      <c r="A1856">
        <v>121</v>
      </c>
      <c r="B1856" t="s">
        <v>2516</v>
      </c>
      <c r="C1856" t="s">
        <v>15</v>
      </c>
      <c r="D1856" t="s">
        <v>2409</v>
      </c>
      <c r="E1856" t="s">
        <v>1622</v>
      </c>
      <c r="F1856" t="s">
        <v>224</v>
      </c>
      <c r="G1856" t="s">
        <v>225</v>
      </c>
      <c r="H1856" t="s">
        <v>2410</v>
      </c>
      <c r="I1856" t="s">
        <v>2411</v>
      </c>
      <c r="J1856" t="s">
        <v>2468</v>
      </c>
      <c r="K1856" t="s">
        <v>23</v>
      </c>
      <c r="L1856" t="s">
        <v>24</v>
      </c>
      <c r="M1856" s="2">
        <v>7.3300673492534951</v>
      </c>
      <c r="N1856">
        <v>4</v>
      </c>
      <c r="O1856" t="s">
        <v>25</v>
      </c>
      <c r="P1856" t="s">
        <v>22</v>
      </c>
      <c r="T1856">
        <v>7.3300739999999998</v>
      </c>
    </row>
    <row r="1857" spans="1:20">
      <c r="A1857">
        <v>126</v>
      </c>
      <c r="B1857" t="s">
        <v>2517</v>
      </c>
      <c r="C1857" t="s">
        <v>15</v>
      </c>
      <c r="D1857" t="s">
        <v>2409</v>
      </c>
      <c r="E1857" t="s">
        <v>1622</v>
      </c>
      <c r="F1857" t="s">
        <v>224</v>
      </c>
      <c r="G1857" t="s">
        <v>225</v>
      </c>
      <c r="H1857" t="s">
        <v>2410</v>
      </c>
      <c r="I1857" t="s">
        <v>2411</v>
      </c>
      <c r="J1857" t="s">
        <v>2468</v>
      </c>
      <c r="K1857" t="s">
        <v>23</v>
      </c>
      <c r="L1857" t="s">
        <v>24</v>
      </c>
      <c r="M1857" s="2">
        <v>8.2115970596956647</v>
      </c>
      <c r="N1857">
        <v>4</v>
      </c>
      <c r="O1857" t="s">
        <v>25</v>
      </c>
      <c r="P1857" t="s">
        <v>22</v>
      </c>
      <c r="T1857">
        <v>8.2116039999999995</v>
      </c>
    </row>
    <row r="1858" spans="1:20">
      <c r="A1858">
        <v>162</v>
      </c>
      <c r="B1858" t="s">
        <v>2544</v>
      </c>
      <c r="C1858" t="s">
        <v>15</v>
      </c>
      <c r="D1858" t="s">
        <v>2409</v>
      </c>
      <c r="E1858" t="s">
        <v>1622</v>
      </c>
      <c r="F1858" t="s">
        <v>224</v>
      </c>
      <c r="G1858" t="s">
        <v>225</v>
      </c>
      <c r="H1858" t="s">
        <v>2410</v>
      </c>
      <c r="I1858" t="s">
        <v>2411</v>
      </c>
      <c r="J1858" t="s">
        <v>2468</v>
      </c>
      <c r="K1858" t="s">
        <v>23</v>
      </c>
      <c r="L1858" t="s">
        <v>24</v>
      </c>
      <c r="M1858" s="2">
        <v>8.3954073590388578</v>
      </c>
      <c r="N1858">
        <v>4</v>
      </c>
      <c r="O1858" t="s">
        <v>25</v>
      </c>
      <c r="P1858" t="s">
        <v>22</v>
      </c>
      <c r="T1858">
        <v>8.3954149999999998</v>
      </c>
    </row>
    <row r="1859" spans="1:20">
      <c r="A1859">
        <v>163</v>
      </c>
      <c r="B1859" t="s">
        <v>2545</v>
      </c>
      <c r="C1859" t="s">
        <v>15</v>
      </c>
      <c r="D1859" t="s">
        <v>2409</v>
      </c>
      <c r="E1859" t="s">
        <v>1622</v>
      </c>
      <c r="F1859" t="s">
        <v>224</v>
      </c>
      <c r="G1859" t="s">
        <v>225</v>
      </c>
      <c r="H1859" t="s">
        <v>2410</v>
      </c>
      <c r="I1859" t="s">
        <v>2411</v>
      </c>
      <c r="J1859" t="s">
        <v>2468</v>
      </c>
      <c r="K1859" t="s">
        <v>23</v>
      </c>
      <c r="L1859" t="s">
        <v>24</v>
      </c>
      <c r="M1859" s="2">
        <v>8.5241930291633512</v>
      </c>
      <c r="N1859">
        <v>4</v>
      </c>
      <c r="O1859" t="s">
        <v>25</v>
      </c>
      <c r="P1859" t="s">
        <v>22</v>
      </c>
      <c r="T1859">
        <v>8.5242009999999997</v>
      </c>
    </row>
    <row r="1860" spans="1:20">
      <c r="A1860">
        <v>164</v>
      </c>
      <c r="B1860" t="s">
        <v>2546</v>
      </c>
      <c r="C1860" t="s">
        <v>15</v>
      </c>
      <c r="D1860" t="s">
        <v>2409</v>
      </c>
      <c r="E1860" t="s">
        <v>1622</v>
      </c>
      <c r="F1860" t="s">
        <v>224</v>
      </c>
      <c r="G1860" t="s">
        <v>225</v>
      </c>
      <c r="H1860" t="s">
        <v>2410</v>
      </c>
      <c r="I1860" t="s">
        <v>2411</v>
      </c>
      <c r="J1860" t="s">
        <v>2468</v>
      </c>
      <c r="K1860" t="s">
        <v>23</v>
      </c>
      <c r="L1860" t="s">
        <v>24</v>
      </c>
      <c r="M1860" s="2">
        <v>0.5804042109190829</v>
      </c>
      <c r="N1860">
        <v>4</v>
      </c>
      <c r="O1860" t="s">
        <v>25</v>
      </c>
      <c r="P1860" t="s">
        <v>22</v>
      </c>
      <c r="T1860">
        <v>0.58040499999999995</v>
      </c>
    </row>
    <row r="1861" spans="1:20">
      <c r="A1861">
        <v>165</v>
      </c>
      <c r="B1861" t="s">
        <v>2547</v>
      </c>
      <c r="C1861" t="s">
        <v>15</v>
      </c>
      <c r="D1861" t="s">
        <v>2409</v>
      </c>
      <c r="E1861" t="s">
        <v>1622</v>
      </c>
      <c r="F1861" t="s">
        <v>224</v>
      </c>
      <c r="G1861" t="s">
        <v>225</v>
      </c>
      <c r="H1861" t="s">
        <v>2410</v>
      </c>
      <c r="I1861" t="s">
        <v>2411</v>
      </c>
      <c r="J1861" t="s">
        <v>2468</v>
      </c>
      <c r="K1861" t="s">
        <v>23</v>
      </c>
      <c r="L1861" t="s">
        <v>24</v>
      </c>
      <c r="M1861" s="2">
        <v>2.4647565364257722</v>
      </c>
      <c r="N1861">
        <v>4</v>
      </c>
      <c r="O1861" t="s">
        <v>25</v>
      </c>
      <c r="P1861" t="s">
        <v>22</v>
      </c>
      <c r="T1861">
        <v>2.4647589999999999</v>
      </c>
    </row>
    <row r="1862" spans="1:20">
      <c r="A1862">
        <v>166</v>
      </c>
      <c r="B1862" t="s">
        <v>2548</v>
      </c>
      <c r="C1862" t="s">
        <v>15</v>
      </c>
      <c r="D1862" t="s">
        <v>2409</v>
      </c>
      <c r="E1862" t="s">
        <v>1622</v>
      </c>
      <c r="F1862" t="s">
        <v>224</v>
      </c>
      <c r="G1862" t="s">
        <v>225</v>
      </c>
      <c r="H1862" t="s">
        <v>2410</v>
      </c>
      <c r="I1862" t="s">
        <v>2411</v>
      </c>
      <c r="J1862" t="s">
        <v>2468</v>
      </c>
      <c r="K1862" t="s">
        <v>23</v>
      </c>
      <c r="L1862" t="s">
        <v>24</v>
      </c>
      <c r="M1862" s="2">
        <v>0.47335016135967145</v>
      </c>
      <c r="N1862">
        <v>4</v>
      </c>
      <c r="O1862" t="s">
        <v>25</v>
      </c>
      <c r="P1862" t="s">
        <v>22</v>
      </c>
      <c r="T1862">
        <v>0.47335100000000002</v>
      </c>
    </row>
    <row r="1863" spans="1:20">
      <c r="A1863">
        <v>80</v>
      </c>
      <c r="B1863" t="s">
        <v>2486</v>
      </c>
      <c r="C1863" t="s">
        <v>15</v>
      </c>
      <c r="D1863" t="s">
        <v>2409</v>
      </c>
      <c r="E1863" t="s">
        <v>1622</v>
      </c>
      <c r="F1863" t="s">
        <v>224</v>
      </c>
      <c r="G1863" t="s">
        <v>225</v>
      </c>
      <c r="H1863" t="s">
        <v>2410</v>
      </c>
      <c r="I1863" t="s">
        <v>2411</v>
      </c>
      <c r="J1863" t="s">
        <v>2487</v>
      </c>
      <c r="K1863" t="s">
        <v>23</v>
      </c>
      <c r="L1863" t="s">
        <v>24</v>
      </c>
      <c r="M1863" s="2">
        <v>2.9817891152646743</v>
      </c>
      <c r="N1863">
        <v>4</v>
      </c>
      <c r="O1863" t="s">
        <v>25</v>
      </c>
      <c r="P1863" t="s">
        <v>22</v>
      </c>
      <c r="T1863">
        <v>2.981792</v>
      </c>
    </row>
    <row r="1864" spans="1:20">
      <c r="A1864">
        <v>83</v>
      </c>
      <c r="B1864" t="s">
        <v>2490</v>
      </c>
      <c r="C1864" t="s">
        <v>15</v>
      </c>
      <c r="D1864" t="s">
        <v>2409</v>
      </c>
      <c r="E1864" t="s">
        <v>1622</v>
      </c>
      <c r="F1864" t="s">
        <v>224</v>
      </c>
      <c r="G1864" t="s">
        <v>225</v>
      </c>
      <c r="H1864" t="s">
        <v>2410</v>
      </c>
      <c r="I1864" t="s">
        <v>2411</v>
      </c>
      <c r="J1864" t="s">
        <v>2487</v>
      </c>
      <c r="K1864" t="s">
        <v>23</v>
      </c>
      <c r="L1864" t="s">
        <v>24</v>
      </c>
      <c r="M1864" s="2">
        <v>2.7381368250940232</v>
      </c>
      <c r="N1864">
        <v>4</v>
      </c>
      <c r="O1864" t="s">
        <v>25</v>
      </c>
      <c r="P1864" t="s">
        <v>22</v>
      </c>
      <c r="T1864">
        <v>2.7381389999999999</v>
      </c>
    </row>
    <row r="1865" spans="1:20">
      <c r="A1865">
        <v>105</v>
      </c>
      <c r="B1865" t="s">
        <v>2508</v>
      </c>
      <c r="C1865" t="s">
        <v>15</v>
      </c>
      <c r="D1865" t="s">
        <v>2409</v>
      </c>
      <c r="E1865" t="s">
        <v>1622</v>
      </c>
      <c r="F1865" t="s">
        <v>224</v>
      </c>
      <c r="G1865" t="s">
        <v>225</v>
      </c>
      <c r="H1865" t="s">
        <v>2410</v>
      </c>
      <c r="I1865" t="s">
        <v>2411</v>
      </c>
      <c r="J1865" t="s">
        <v>2487</v>
      </c>
      <c r="K1865" t="s">
        <v>23</v>
      </c>
      <c r="L1865" t="s">
        <v>24</v>
      </c>
      <c r="M1865" s="2">
        <v>11.6949071551771</v>
      </c>
      <c r="N1865">
        <v>4</v>
      </c>
      <c r="O1865" t="s">
        <v>25</v>
      </c>
      <c r="P1865" t="s">
        <v>22</v>
      </c>
      <c r="T1865">
        <v>11.694917</v>
      </c>
    </row>
    <row r="1866" spans="1:20">
      <c r="A1866">
        <v>141</v>
      </c>
      <c r="B1866" t="s">
        <v>2628</v>
      </c>
      <c r="C1866" t="s">
        <v>15</v>
      </c>
      <c r="D1866" t="s">
        <v>2409</v>
      </c>
      <c r="E1866" t="s">
        <v>1622</v>
      </c>
      <c r="F1866" t="s">
        <v>224</v>
      </c>
      <c r="G1866" t="s">
        <v>225</v>
      </c>
      <c r="H1866" t="s">
        <v>2410</v>
      </c>
      <c r="I1866" t="s">
        <v>2411</v>
      </c>
      <c r="K1866" t="s">
        <v>2629</v>
      </c>
      <c r="L1866" t="s">
        <v>2630</v>
      </c>
      <c r="M1866" s="2">
        <v>0.41602428425989529</v>
      </c>
      <c r="N1866">
        <v>1</v>
      </c>
      <c r="O1866" t="s">
        <v>2421</v>
      </c>
      <c r="P1866" t="s">
        <v>2630</v>
      </c>
      <c r="T1866">
        <v>0.41602499999999998</v>
      </c>
    </row>
    <row r="1867" spans="1:20">
      <c r="A1867">
        <v>53</v>
      </c>
      <c r="B1867" t="s">
        <v>2593</v>
      </c>
      <c r="C1867" t="s">
        <v>15</v>
      </c>
      <c r="D1867" t="s">
        <v>2409</v>
      </c>
      <c r="E1867" t="s">
        <v>1622</v>
      </c>
      <c r="F1867" t="s">
        <v>224</v>
      </c>
      <c r="G1867" t="s">
        <v>225</v>
      </c>
      <c r="H1867" t="s">
        <v>2410</v>
      </c>
      <c r="I1867" t="s">
        <v>2411</v>
      </c>
      <c r="K1867" t="s">
        <v>85</v>
      </c>
      <c r="L1867" t="s">
        <v>86</v>
      </c>
      <c r="M1867" s="2">
        <v>2.757356302911393</v>
      </c>
      <c r="N1867">
        <v>2</v>
      </c>
      <c r="O1867" t="s">
        <v>126</v>
      </c>
      <c r="P1867" t="s">
        <v>22</v>
      </c>
      <c r="T1867">
        <v>2.7573590000000001</v>
      </c>
    </row>
    <row r="1868" spans="1:20">
      <c r="A1868">
        <v>55</v>
      </c>
      <c r="B1868" t="s">
        <v>2594</v>
      </c>
      <c r="C1868" t="s">
        <v>15</v>
      </c>
      <c r="D1868" t="s">
        <v>2409</v>
      </c>
      <c r="E1868" t="s">
        <v>1622</v>
      </c>
      <c r="F1868" t="s">
        <v>224</v>
      </c>
      <c r="G1868" t="s">
        <v>225</v>
      </c>
      <c r="H1868" t="s">
        <v>2410</v>
      </c>
      <c r="I1868" t="s">
        <v>2411</v>
      </c>
      <c r="K1868" t="s">
        <v>85</v>
      </c>
      <c r="L1868" t="s">
        <v>86</v>
      </c>
      <c r="M1868" s="2">
        <v>21.748272891575194</v>
      </c>
      <c r="N1868">
        <v>2</v>
      </c>
      <c r="O1868" t="s">
        <v>126</v>
      </c>
      <c r="P1868" t="s">
        <v>22</v>
      </c>
      <c r="Q1868" s="2">
        <f>M1819+M1848+M1866+M1867+M1868</f>
        <v>43.860798421739318</v>
      </c>
      <c r="T1868">
        <v>21.748291999999999</v>
      </c>
    </row>
    <row r="1869" spans="1:20">
      <c r="A1869">
        <v>36</v>
      </c>
      <c r="B1869" t="s">
        <v>2448</v>
      </c>
      <c r="C1869" t="s">
        <v>15</v>
      </c>
      <c r="D1869" t="s">
        <v>2409</v>
      </c>
      <c r="E1869" t="s">
        <v>1622</v>
      </c>
      <c r="F1869" t="s">
        <v>224</v>
      </c>
      <c r="G1869" t="s">
        <v>225</v>
      </c>
      <c r="H1869" t="s">
        <v>2410</v>
      </c>
      <c r="I1869" t="s">
        <v>2411</v>
      </c>
      <c r="K1869" t="s">
        <v>23</v>
      </c>
      <c r="L1869" t="s">
        <v>24</v>
      </c>
      <c r="M1869" s="2">
        <v>11.113927047142722</v>
      </c>
      <c r="N1869">
        <v>4</v>
      </c>
      <c r="O1869" t="s">
        <v>25</v>
      </c>
      <c r="P1869" t="s">
        <v>22</v>
      </c>
      <c r="T1869">
        <v>11.113937</v>
      </c>
    </row>
    <row r="1870" spans="1:20">
      <c r="A1870">
        <v>42</v>
      </c>
      <c r="B1870" t="s">
        <v>2454</v>
      </c>
      <c r="C1870" t="s">
        <v>15</v>
      </c>
      <c r="D1870" t="s">
        <v>2409</v>
      </c>
      <c r="E1870" t="s">
        <v>1622</v>
      </c>
      <c r="F1870" t="s">
        <v>224</v>
      </c>
      <c r="G1870" t="s">
        <v>225</v>
      </c>
      <c r="H1870" t="s">
        <v>2410</v>
      </c>
      <c r="I1870" t="s">
        <v>2411</v>
      </c>
      <c r="K1870" t="s">
        <v>23</v>
      </c>
      <c r="L1870" t="s">
        <v>24</v>
      </c>
      <c r="M1870" s="2">
        <v>13.123985970357264</v>
      </c>
      <c r="N1870">
        <v>4</v>
      </c>
      <c r="O1870" t="s">
        <v>25</v>
      </c>
      <c r="P1870" t="s">
        <v>22</v>
      </c>
      <c r="T1870">
        <v>13.123998</v>
      </c>
    </row>
    <row r="1871" spans="1:20">
      <c r="A1871">
        <v>46</v>
      </c>
      <c r="B1871" t="s">
        <v>2458</v>
      </c>
      <c r="C1871" t="s">
        <v>15</v>
      </c>
      <c r="D1871" t="s">
        <v>2409</v>
      </c>
      <c r="E1871" t="s">
        <v>1622</v>
      </c>
      <c r="F1871" t="s">
        <v>224</v>
      </c>
      <c r="G1871" t="s">
        <v>225</v>
      </c>
      <c r="H1871" t="s">
        <v>2410</v>
      </c>
      <c r="I1871" t="s">
        <v>2411</v>
      </c>
      <c r="K1871" t="s">
        <v>23</v>
      </c>
      <c r="L1871" t="s">
        <v>24</v>
      </c>
      <c r="M1871" s="2">
        <v>14.073589856085952</v>
      </c>
      <c r="N1871">
        <v>4</v>
      </c>
      <c r="O1871" t="s">
        <v>25</v>
      </c>
      <c r="P1871" t="s">
        <v>22</v>
      </c>
      <c r="T1871">
        <v>14.073601999999999</v>
      </c>
    </row>
    <row r="1872" spans="1:20">
      <c r="A1872">
        <v>64</v>
      </c>
      <c r="B1872" t="s">
        <v>2470</v>
      </c>
      <c r="C1872" t="s">
        <v>15</v>
      </c>
      <c r="D1872" t="s">
        <v>2409</v>
      </c>
      <c r="E1872" t="s">
        <v>1622</v>
      </c>
      <c r="F1872" t="s">
        <v>224</v>
      </c>
      <c r="G1872" t="s">
        <v>225</v>
      </c>
      <c r="H1872" t="s">
        <v>2410</v>
      </c>
      <c r="I1872" t="s">
        <v>2411</v>
      </c>
      <c r="K1872" t="s">
        <v>23</v>
      </c>
      <c r="L1872" t="s">
        <v>24</v>
      </c>
      <c r="M1872" s="2">
        <v>1.0791823250618997</v>
      </c>
      <c r="N1872">
        <v>4</v>
      </c>
      <c r="O1872" t="s">
        <v>25</v>
      </c>
      <c r="P1872" t="s">
        <v>22</v>
      </c>
      <c r="T1872">
        <v>1.079183</v>
      </c>
    </row>
    <row r="1873" spans="1:20">
      <c r="A1873">
        <v>77</v>
      </c>
      <c r="B1873" t="s">
        <v>2484</v>
      </c>
      <c r="C1873" t="s">
        <v>15</v>
      </c>
      <c r="D1873" t="s">
        <v>2409</v>
      </c>
      <c r="E1873" t="s">
        <v>1622</v>
      </c>
      <c r="F1873" t="s">
        <v>224</v>
      </c>
      <c r="G1873" t="s">
        <v>225</v>
      </c>
      <c r="H1873" t="s">
        <v>2410</v>
      </c>
      <c r="I1873" t="s">
        <v>2411</v>
      </c>
      <c r="K1873" t="s">
        <v>23</v>
      </c>
      <c r="L1873" t="s">
        <v>24</v>
      </c>
      <c r="M1873" s="2">
        <v>5.8317782275640866</v>
      </c>
      <c r="N1873">
        <v>4</v>
      </c>
      <c r="O1873" t="s">
        <v>25</v>
      </c>
      <c r="P1873" t="s">
        <v>22</v>
      </c>
      <c r="T1873">
        <v>5.8317829999999997</v>
      </c>
    </row>
    <row r="1874" spans="1:20">
      <c r="A1874">
        <v>135</v>
      </c>
      <c r="B1874" t="s">
        <v>2524</v>
      </c>
      <c r="C1874" t="s">
        <v>15</v>
      </c>
      <c r="D1874" t="s">
        <v>2409</v>
      </c>
      <c r="E1874" t="s">
        <v>1622</v>
      </c>
      <c r="F1874" t="s">
        <v>224</v>
      </c>
      <c r="G1874" t="s">
        <v>225</v>
      </c>
      <c r="H1874" t="s">
        <v>2410</v>
      </c>
      <c r="I1874" t="s">
        <v>2411</v>
      </c>
      <c r="K1874" t="s">
        <v>23</v>
      </c>
      <c r="L1874" t="s">
        <v>24</v>
      </c>
      <c r="M1874" s="2">
        <v>16.983230335618234</v>
      </c>
      <c r="N1874">
        <v>4</v>
      </c>
      <c r="O1874" t="s">
        <v>25</v>
      </c>
      <c r="P1874" t="s">
        <v>2525</v>
      </c>
      <c r="T1874">
        <v>16.983245</v>
      </c>
    </row>
    <row r="1875" spans="1:20">
      <c r="A1875">
        <v>138</v>
      </c>
      <c r="B1875" t="s">
        <v>2526</v>
      </c>
      <c r="C1875" t="s">
        <v>15</v>
      </c>
      <c r="D1875" t="s">
        <v>2409</v>
      </c>
      <c r="E1875" t="s">
        <v>1622</v>
      </c>
      <c r="F1875" t="s">
        <v>224</v>
      </c>
      <c r="G1875" t="s">
        <v>225</v>
      </c>
      <c r="H1875" t="s">
        <v>2410</v>
      </c>
      <c r="I1875" t="s">
        <v>2411</v>
      </c>
      <c r="K1875" t="s">
        <v>23</v>
      </c>
      <c r="L1875" t="s">
        <v>24</v>
      </c>
      <c r="M1875" s="2">
        <v>28.777465317801951</v>
      </c>
      <c r="N1875">
        <v>4</v>
      </c>
      <c r="O1875" t="s">
        <v>25</v>
      </c>
      <c r="P1875" t="s">
        <v>2525</v>
      </c>
      <c r="T1875">
        <v>28.777491000000001</v>
      </c>
    </row>
    <row r="1876" spans="1:20">
      <c r="A1876">
        <v>139</v>
      </c>
      <c r="B1876" t="s">
        <v>2527</v>
      </c>
      <c r="C1876" t="s">
        <v>15</v>
      </c>
      <c r="D1876" t="s">
        <v>2409</v>
      </c>
      <c r="E1876" t="s">
        <v>1622</v>
      </c>
      <c r="F1876" t="s">
        <v>224</v>
      </c>
      <c r="G1876" t="s">
        <v>225</v>
      </c>
      <c r="H1876" t="s">
        <v>2410</v>
      </c>
      <c r="I1876" t="s">
        <v>2411</v>
      </c>
      <c r="K1876" t="s">
        <v>23</v>
      </c>
      <c r="L1876" t="s">
        <v>24</v>
      </c>
      <c r="M1876" s="2">
        <v>4.3494188659849859</v>
      </c>
      <c r="N1876">
        <v>4</v>
      </c>
      <c r="O1876" t="s">
        <v>25</v>
      </c>
      <c r="P1876" t="s">
        <v>64</v>
      </c>
      <c r="T1876">
        <v>4.3494229999999998</v>
      </c>
    </row>
    <row r="1877" spans="1:20">
      <c r="A1877">
        <v>144</v>
      </c>
      <c r="B1877" t="s">
        <v>2528</v>
      </c>
      <c r="C1877" t="s">
        <v>15</v>
      </c>
      <c r="D1877" t="s">
        <v>2409</v>
      </c>
      <c r="E1877" t="s">
        <v>1622</v>
      </c>
      <c r="F1877" t="s">
        <v>224</v>
      </c>
      <c r="G1877" t="s">
        <v>225</v>
      </c>
      <c r="H1877" t="s">
        <v>2410</v>
      </c>
      <c r="I1877" t="s">
        <v>2411</v>
      </c>
      <c r="K1877" t="s">
        <v>23</v>
      </c>
      <c r="L1877" t="s">
        <v>24</v>
      </c>
      <c r="M1877" s="2">
        <v>5.0824291981931671</v>
      </c>
      <c r="N1877">
        <v>4</v>
      </c>
      <c r="O1877" t="s">
        <v>25</v>
      </c>
      <c r="P1877" t="s">
        <v>2525</v>
      </c>
      <c r="T1877">
        <v>5.0824340000000001</v>
      </c>
    </row>
    <row r="1878" spans="1:20">
      <c r="A1878">
        <v>153</v>
      </c>
      <c r="B1878" t="s">
        <v>2538</v>
      </c>
      <c r="C1878" t="s">
        <v>15</v>
      </c>
      <c r="D1878" t="s">
        <v>2409</v>
      </c>
      <c r="E1878" t="s">
        <v>1622</v>
      </c>
      <c r="F1878" t="s">
        <v>224</v>
      </c>
      <c r="G1878" t="s">
        <v>225</v>
      </c>
      <c r="H1878" t="s">
        <v>2410</v>
      </c>
      <c r="I1878" t="s">
        <v>2411</v>
      </c>
      <c r="K1878" t="s">
        <v>23</v>
      </c>
      <c r="L1878" t="s">
        <v>24</v>
      </c>
      <c r="M1878" s="2">
        <v>24.003085885600193</v>
      </c>
      <c r="N1878">
        <v>4</v>
      </c>
      <c r="O1878" t="s">
        <v>25</v>
      </c>
      <c r="P1878" t="s">
        <v>2525</v>
      </c>
      <c r="T1878">
        <v>24.003107</v>
      </c>
    </row>
    <row r="1879" spans="1:20">
      <c r="A1879">
        <v>172</v>
      </c>
      <c r="B1879" t="s">
        <v>2553</v>
      </c>
      <c r="C1879" t="s">
        <v>15</v>
      </c>
      <c r="D1879" t="s">
        <v>2409</v>
      </c>
      <c r="E1879" t="s">
        <v>1622</v>
      </c>
      <c r="F1879" t="s">
        <v>224</v>
      </c>
      <c r="G1879" t="s">
        <v>225</v>
      </c>
      <c r="H1879" t="s">
        <v>2410</v>
      </c>
      <c r="I1879" t="s">
        <v>2411</v>
      </c>
      <c r="K1879" t="s">
        <v>23</v>
      </c>
      <c r="L1879" t="s">
        <v>24</v>
      </c>
      <c r="M1879" s="2">
        <v>15.661996448110386</v>
      </c>
      <c r="N1879">
        <v>4</v>
      </c>
      <c r="O1879" t="s">
        <v>25</v>
      </c>
      <c r="P1879" t="s">
        <v>2525</v>
      </c>
      <c r="T1879">
        <v>15.66201</v>
      </c>
    </row>
    <row r="1880" spans="1:20">
      <c r="A1880">
        <v>173</v>
      </c>
      <c r="B1880" t="s">
        <v>2554</v>
      </c>
      <c r="C1880" t="s">
        <v>15</v>
      </c>
      <c r="D1880" t="s">
        <v>2409</v>
      </c>
      <c r="E1880" t="s">
        <v>1622</v>
      </c>
      <c r="F1880" t="s">
        <v>224</v>
      </c>
      <c r="G1880" t="s">
        <v>225</v>
      </c>
      <c r="H1880" t="s">
        <v>2410</v>
      </c>
      <c r="I1880" t="s">
        <v>2411</v>
      </c>
      <c r="K1880" t="s">
        <v>23</v>
      </c>
      <c r="L1880" t="s">
        <v>24</v>
      </c>
      <c r="M1880" s="2">
        <v>4.7105342561887493</v>
      </c>
      <c r="N1880">
        <v>4</v>
      </c>
      <c r="O1880" t="s">
        <v>25</v>
      </c>
      <c r="P1880" t="s">
        <v>2525</v>
      </c>
      <c r="T1880">
        <v>4.7105379999999997</v>
      </c>
    </row>
    <row r="1881" spans="1:20">
      <c r="A1881">
        <v>175</v>
      </c>
      <c r="B1881" t="s">
        <v>2556</v>
      </c>
      <c r="C1881" t="s">
        <v>15</v>
      </c>
      <c r="D1881" t="s">
        <v>2409</v>
      </c>
      <c r="E1881" t="s">
        <v>1622</v>
      </c>
      <c r="F1881" t="s">
        <v>224</v>
      </c>
      <c r="G1881" t="s">
        <v>225</v>
      </c>
      <c r="H1881" t="s">
        <v>2410</v>
      </c>
      <c r="I1881" t="s">
        <v>2411</v>
      </c>
      <c r="K1881" t="s">
        <v>23</v>
      </c>
      <c r="L1881" t="s">
        <v>24</v>
      </c>
      <c r="M1881" s="2">
        <v>8.6587225404387597E-2</v>
      </c>
      <c r="N1881">
        <v>4</v>
      </c>
      <c r="O1881" t="s">
        <v>25</v>
      </c>
      <c r="P1881" t="s">
        <v>2525</v>
      </c>
      <c r="T1881">
        <v>8.6586999999999997E-2</v>
      </c>
    </row>
    <row r="1882" spans="1:20">
      <c r="A1882">
        <v>177</v>
      </c>
      <c r="B1882" t="s">
        <v>2558</v>
      </c>
      <c r="C1882" t="s">
        <v>15</v>
      </c>
      <c r="D1882" t="s">
        <v>2409</v>
      </c>
      <c r="E1882" t="s">
        <v>1622</v>
      </c>
      <c r="F1882" t="s">
        <v>224</v>
      </c>
      <c r="G1882" t="s">
        <v>225</v>
      </c>
      <c r="H1882" t="s">
        <v>2410</v>
      </c>
      <c r="I1882" t="s">
        <v>2411</v>
      </c>
      <c r="K1882" t="s">
        <v>23</v>
      </c>
      <c r="L1882" t="s">
        <v>24</v>
      </c>
      <c r="M1882" s="2">
        <v>1.4019518854123938</v>
      </c>
      <c r="N1882">
        <v>4</v>
      </c>
      <c r="O1882" t="s">
        <v>25</v>
      </c>
      <c r="P1882" t="s">
        <v>2525</v>
      </c>
      <c r="T1882">
        <v>1.401953</v>
      </c>
    </row>
    <row r="1883" spans="1:20">
      <c r="A1883">
        <v>182</v>
      </c>
      <c r="B1883" t="s">
        <v>2564</v>
      </c>
      <c r="C1883" t="s">
        <v>15</v>
      </c>
      <c r="D1883" t="s">
        <v>2409</v>
      </c>
      <c r="E1883" t="s">
        <v>1622</v>
      </c>
      <c r="F1883" t="s">
        <v>224</v>
      </c>
      <c r="G1883" t="s">
        <v>225</v>
      </c>
      <c r="H1883" t="s">
        <v>2410</v>
      </c>
      <c r="I1883" t="s">
        <v>2411</v>
      </c>
      <c r="K1883" t="s">
        <v>23</v>
      </c>
      <c r="L1883" t="s">
        <v>24</v>
      </c>
      <c r="M1883" s="2">
        <v>3.6615320628833219</v>
      </c>
      <c r="N1883">
        <v>4</v>
      </c>
      <c r="O1883" t="s">
        <v>25</v>
      </c>
      <c r="P1883" t="s">
        <v>2525</v>
      </c>
      <c r="T1883">
        <v>3.6615350000000002</v>
      </c>
    </row>
    <row r="1884" spans="1:20">
      <c r="A1884">
        <v>204</v>
      </c>
      <c r="B1884" t="s">
        <v>2581</v>
      </c>
      <c r="C1884" t="s">
        <v>15</v>
      </c>
      <c r="D1884" t="s">
        <v>2409</v>
      </c>
      <c r="E1884" t="s">
        <v>1622</v>
      </c>
      <c r="F1884" t="s">
        <v>224</v>
      </c>
      <c r="G1884" t="s">
        <v>225</v>
      </c>
      <c r="H1884" t="s">
        <v>2410</v>
      </c>
      <c r="I1884" t="s">
        <v>2411</v>
      </c>
      <c r="K1884" t="s">
        <v>23</v>
      </c>
      <c r="L1884" t="s">
        <v>24</v>
      </c>
      <c r="M1884" s="2">
        <v>1.9670927074324291</v>
      </c>
      <c r="N1884">
        <v>4</v>
      </c>
      <c r="O1884" t="s">
        <v>25</v>
      </c>
      <c r="P1884" t="s">
        <v>64</v>
      </c>
      <c r="T1884">
        <v>1.9670939999999999</v>
      </c>
    </row>
    <row r="1885" spans="1:20">
      <c r="A1885">
        <v>206</v>
      </c>
      <c r="B1885" t="s">
        <v>2583</v>
      </c>
      <c r="C1885" t="s">
        <v>15</v>
      </c>
      <c r="D1885" t="s">
        <v>2409</v>
      </c>
      <c r="E1885" t="s">
        <v>1622</v>
      </c>
      <c r="F1885" t="s">
        <v>224</v>
      </c>
      <c r="G1885" t="s">
        <v>225</v>
      </c>
      <c r="H1885" t="s">
        <v>2410</v>
      </c>
      <c r="I1885" t="s">
        <v>2411</v>
      </c>
      <c r="K1885" t="s">
        <v>23</v>
      </c>
      <c r="L1885" t="s">
        <v>24</v>
      </c>
      <c r="M1885" s="2">
        <v>0.13536025857084255</v>
      </c>
      <c r="N1885">
        <v>4</v>
      </c>
      <c r="O1885" t="s">
        <v>25</v>
      </c>
      <c r="P1885" t="s">
        <v>22</v>
      </c>
      <c r="T1885">
        <v>0.13536000000000001</v>
      </c>
    </row>
    <row r="1886" spans="1:20">
      <c r="A1886">
        <v>207</v>
      </c>
      <c r="B1886" t="s">
        <v>2584</v>
      </c>
      <c r="C1886" t="s">
        <v>15</v>
      </c>
      <c r="D1886" t="s">
        <v>2409</v>
      </c>
      <c r="E1886" t="s">
        <v>1622</v>
      </c>
      <c r="F1886" t="s">
        <v>224</v>
      </c>
      <c r="G1886" t="s">
        <v>225</v>
      </c>
      <c r="H1886" t="s">
        <v>2410</v>
      </c>
      <c r="I1886" t="s">
        <v>2411</v>
      </c>
      <c r="K1886" t="s">
        <v>23</v>
      </c>
      <c r="L1886" t="s">
        <v>24</v>
      </c>
      <c r="M1886" s="2">
        <v>4.7376953119208469</v>
      </c>
      <c r="N1886">
        <v>4</v>
      </c>
      <c r="O1886" t="s">
        <v>25</v>
      </c>
      <c r="P1886" t="s">
        <v>2525</v>
      </c>
      <c r="T1886">
        <v>4.7377000000000002</v>
      </c>
    </row>
    <row r="1887" spans="1:20">
      <c r="A1887">
        <v>215</v>
      </c>
      <c r="B1887" t="s">
        <v>2408</v>
      </c>
      <c r="C1887" t="s">
        <v>15</v>
      </c>
      <c r="D1887" t="s">
        <v>2409</v>
      </c>
      <c r="E1887" t="s">
        <v>1622</v>
      </c>
      <c r="F1887" t="s">
        <v>224</v>
      </c>
      <c r="G1887" t="s">
        <v>225</v>
      </c>
      <c r="H1887" t="s">
        <v>2410</v>
      </c>
      <c r="I1887" t="s">
        <v>2411</v>
      </c>
      <c r="K1887" t="s">
        <v>23</v>
      </c>
      <c r="L1887" t="s">
        <v>24</v>
      </c>
      <c r="M1887" s="2">
        <v>8.5662625692512222</v>
      </c>
      <c r="N1887">
        <v>4</v>
      </c>
      <c r="O1887" t="s">
        <v>25</v>
      </c>
      <c r="P1887" t="s">
        <v>22</v>
      </c>
      <c r="T1887" t="s">
        <v>26</v>
      </c>
    </row>
    <row r="1888" spans="1:20">
      <c r="A1888">
        <v>217</v>
      </c>
      <c r="B1888" t="s">
        <v>2408</v>
      </c>
      <c r="C1888" t="s">
        <v>15</v>
      </c>
      <c r="D1888" t="s">
        <v>2409</v>
      </c>
      <c r="E1888" t="s">
        <v>1622</v>
      </c>
      <c r="F1888" t="s">
        <v>224</v>
      </c>
      <c r="G1888" t="s">
        <v>225</v>
      </c>
      <c r="H1888" t="s">
        <v>2410</v>
      </c>
      <c r="I1888" t="s">
        <v>2411</v>
      </c>
      <c r="K1888" t="s">
        <v>23</v>
      </c>
      <c r="L1888" t="s">
        <v>24</v>
      </c>
      <c r="M1888" s="2">
        <v>18.456634914229795</v>
      </c>
      <c r="N1888">
        <v>4</v>
      </c>
      <c r="O1888" t="s">
        <v>25</v>
      </c>
      <c r="P1888" t="s">
        <v>22</v>
      </c>
      <c r="T1888" t="s">
        <v>26</v>
      </c>
    </row>
    <row r="1889" spans="1:20">
      <c r="A1889">
        <v>218</v>
      </c>
      <c r="B1889" t="s">
        <v>2590</v>
      </c>
      <c r="C1889" t="s">
        <v>15</v>
      </c>
      <c r="D1889" t="s">
        <v>2409</v>
      </c>
      <c r="E1889" t="s">
        <v>1622</v>
      </c>
      <c r="F1889" t="s">
        <v>224</v>
      </c>
      <c r="G1889" t="s">
        <v>225</v>
      </c>
      <c r="H1889" t="s">
        <v>2410</v>
      </c>
      <c r="I1889" t="s">
        <v>2411</v>
      </c>
      <c r="K1889" t="s">
        <v>23</v>
      </c>
      <c r="L1889" t="s">
        <v>24</v>
      </c>
      <c r="M1889" s="2">
        <v>1.6671785742526304</v>
      </c>
      <c r="N1889">
        <v>4</v>
      </c>
      <c r="O1889" t="s">
        <v>25</v>
      </c>
      <c r="P1889" t="s">
        <v>22</v>
      </c>
      <c r="T1889" t="s">
        <v>26</v>
      </c>
    </row>
    <row r="1890" spans="1:20">
      <c r="A1890">
        <v>220</v>
      </c>
      <c r="B1890" t="s">
        <v>2420</v>
      </c>
      <c r="C1890" t="s">
        <v>15</v>
      </c>
      <c r="D1890" t="s">
        <v>2409</v>
      </c>
      <c r="E1890" t="s">
        <v>1622</v>
      </c>
      <c r="F1890" t="s">
        <v>224</v>
      </c>
      <c r="G1890" t="s">
        <v>225</v>
      </c>
      <c r="H1890" t="s">
        <v>2410</v>
      </c>
      <c r="I1890" t="s">
        <v>2411</v>
      </c>
      <c r="K1890" t="s">
        <v>23</v>
      </c>
      <c r="L1890" t="s">
        <v>24</v>
      </c>
      <c r="M1890" s="2">
        <v>17.601791847259356</v>
      </c>
      <c r="N1890">
        <v>4</v>
      </c>
      <c r="O1890" t="s">
        <v>25</v>
      </c>
      <c r="P1890" t="s">
        <v>2589</v>
      </c>
      <c r="T1890" t="s">
        <v>26</v>
      </c>
    </row>
    <row r="1891" spans="1:20">
      <c r="A1891">
        <v>221</v>
      </c>
      <c r="B1891" t="s">
        <v>2408</v>
      </c>
      <c r="C1891" t="s">
        <v>15</v>
      </c>
      <c r="D1891" t="s">
        <v>2409</v>
      </c>
      <c r="E1891" t="s">
        <v>1622</v>
      </c>
      <c r="F1891" t="s">
        <v>224</v>
      </c>
      <c r="G1891" t="s">
        <v>225</v>
      </c>
      <c r="H1891" t="s">
        <v>2410</v>
      </c>
      <c r="I1891" t="s">
        <v>2411</v>
      </c>
      <c r="K1891" t="s">
        <v>23</v>
      </c>
      <c r="L1891" t="s">
        <v>24</v>
      </c>
      <c r="M1891" s="2">
        <v>44.033705409626222</v>
      </c>
      <c r="N1891">
        <v>4</v>
      </c>
      <c r="O1891" t="s">
        <v>25</v>
      </c>
      <c r="P1891" t="s">
        <v>2589</v>
      </c>
      <c r="T1891" t="s">
        <v>26</v>
      </c>
    </row>
    <row r="1892" spans="1:20">
      <c r="A1892">
        <v>226</v>
      </c>
      <c r="B1892" t="s">
        <v>2408</v>
      </c>
      <c r="C1892" t="s">
        <v>15</v>
      </c>
      <c r="D1892" t="s">
        <v>2409</v>
      </c>
      <c r="E1892" t="s">
        <v>1622</v>
      </c>
      <c r="F1892" t="s">
        <v>224</v>
      </c>
      <c r="G1892" t="s">
        <v>225</v>
      </c>
      <c r="H1892" t="s">
        <v>2410</v>
      </c>
      <c r="I1892" t="s">
        <v>2411</v>
      </c>
      <c r="K1892" t="s">
        <v>23</v>
      </c>
      <c r="L1892" t="s">
        <v>24</v>
      </c>
      <c r="M1892" s="2">
        <v>16.670944031421893</v>
      </c>
      <c r="N1892">
        <v>4</v>
      </c>
      <c r="O1892" t="s">
        <v>25</v>
      </c>
      <c r="P1892" t="s">
        <v>2591</v>
      </c>
      <c r="T1892" t="s">
        <v>26</v>
      </c>
    </row>
    <row r="1893" spans="1:20">
      <c r="A1893">
        <v>13</v>
      </c>
      <c r="B1893" t="s">
        <v>2426</v>
      </c>
      <c r="C1893" t="s">
        <v>15</v>
      </c>
      <c r="D1893" t="s">
        <v>2409</v>
      </c>
      <c r="E1893" t="s">
        <v>1622</v>
      </c>
      <c r="F1893" t="s">
        <v>224</v>
      </c>
      <c r="G1893" t="s">
        <v>225</v>
      </c>
      <c r="H1893" t="s">
        <v>2410</v>
      </c>
      <c r="I1893" t="s">
        <v>2411</v>
      </c>
      <c r="K1893" t="s">
        <v>23</v>
      </c>
      <c r="L1893" t="s">
        <v>24</v>
      </c>
      <c r="M1893" s="2">
        <v>3.870846728821852</v>
      </c>
      <c r="N1893">
        <v>4</v>
      </c>
      <c r="O1893" t="s">
        <v>25</v>
      </c>
      <c r="P1893" t="s">
        <v>22</v>
      </c>
      <c r="T1893">
        <v>3.8708499999999999</v>
      </c>
    </row>
    <row r="1894" spans="1:20">
      <c r="A1894">
        <v>15</v>
      </c>
      <c r="B1894" t="s">
        <v>2427</v>
      </c>
      <c r="C1894" t="s">
        <v>15</v>
      </c>
      <c r="D1894" t="s">
        <v>2409</v>
      </c>
      <c r="E1894" t="s">
        <v>1622</v>
      </c>
      <c r="F1894" t="s">
        <v>224</v>
      </c>
      <c r="G1894" t="s">
        <v>225</v>
      </c>
      <c r="H1894" t="s">
        <v>2410</v>
      </c>
      <c r="I1894" t="s">
        <v>2411</v>
      </c>
      <c r="K1894" t="s">
        <v>23</v>
      </c>
      <c r="L1894" t="s">
        <v>24</v>
      </c>
      <c r="M1894" s="2">
        <v>4.1372845173789061</v>
      </c>
      <c r="N1894">
        <v>4</v>
      </c>
      <c r="O1894" t="s">
        <v>25</v>
      </c>
      <c r="P1894" t="s">
        <v>22</v>
      </c>
      <c r="T1894">
        <v>4.1372879999999999</v>
      </c>
    </row>
    <row r="1895" spans="1:20">
      <c r="A1895">
        <v>16</v>
      </c>
      <c r="B1895" t="s">
        <v>2428</v>
      </c>
      <c r="C1895" t="s">
        <v>15</v>
      </c>
      <c r="D1895" t="s">
        <v>2409</v>
      </c>
      <c r="E1895" t="s">
        <v>1622</v>
      </c>
      <c r="F1895" t="s">
        <v>224</v>
      </c>
      <c r="G1895" t="s">
        <v>225</v>
      </c>
      <c r="H1895" t="s">
        <v>2410</v>
      </c>
      <c r="I1895" t="s">
        <v>2411</v>
      </c>
      <c r="K1895" t="s">
        <v>23</v>
      </c>
      <c r="L1895" t="s">
        <v>24</v>
      </c>
      <c r="M1895" s="2">
        <v>0.41050400483337696</v>
      </c>
      <c r="N1895">
        <v>4</v>
      </c>
      <c r="O1895" t="s">
        <v>25</v>
      </c>
      <c r="P1895" t="s">
        <v>22</v>
      </c>
      <c r="T1895">
        <v>0.41050399999999998</v>
      </c>
    </row>
    <row r="1896" spans="1:20">
      <c r="A1896">
        <v>17</v>
      </c>
      <c r="B1896" t="s">
        <v>2429</v>
      </c>
      <c r="C1896" t="s">
        <v>15</v>
      </c>
      <c r="D1896" t="s">
        <v>2409</v>
      </c>
      <c r="E1896" t="s">
        <v>1622</v>
      </c>
      <c r="F1896" t="s">
        <v>224</v>
      </c>
      <c r="G1896" t="s">
        <v>225</v>
      </c>
      <c r="H1896" t="s">
        <v>2410</v>
      </c>
      <c r="I1896" t="s">
        <v>2411</v>
      </c>
      <c r="K1896" t="s">
        <v>23</v>
      </c>
      <c r="L1896" t="s">
        <v>24</v>
      </c>
      <c r="M1896" s="2">
        <v>2.8511333925562039</v>
      </c>
      <c r="N1896">
        <v>4</v>
      </c>
      <c r="O1896" t="s">
        <v>25</v>
      </c>
      <c r="P1896" t="s">
        <v>22</v>
      </c>
      <c r="T1896">
        <v>2.8511359999999999</v>
      </c>
    </row>
    <row r="1897" spans="1:20">
      <c r="A1897">
        <v>18</v>
      </c>
      <c r="B1897" t="s">
        <v>2430</v>
      </c>
      <c r="C1897" t="s">
        <v>15</v>
      </c>
      <c r="D1897" t="s">
        <v>2409</v>
      </c>
      <c r="E1897" t="s">
        <v>1622</v>
      </c>
      <c r="F1897" t="s">
        <v>224</v>
      </c>
      <c r="G1897" t="s">
        <v>225</v>
      </c>
      <c r="H1897" t="s">
        <v>2410</v>
      </c>
      <c r="I1897" t="s">
        <v>2411</v>
      </c>
      <c r="K1897" t="s">
        <v>23</v>
      </c>
      <c r="L1897" t="s">
        <v>24</v>
      </c>
      <c r="M1897" s="2">
        <v>10.950157378065956</v>
      </c>
      <c r="N1897">
        <v>4</v>
      </c>
      <c r="O1897" t="s">
        <v>25</v>
      </c>
      <c r="P1897" t="s">
        <v>22</v>
      </c>
      <c r="T1897">
        <v>10.950167</v>
      </c>
    </row>
    <row r="1898" spans="1:20">
      <c r="A1898">
        <v>19</v>
      </c>
      <c r="B1898" t="s">
        <v>2431</v>
      </c>
      <c r="C1898" t="s">
        <v>15</v>
      </c>
      <c r="D1898" t="s">
        <v>2409</v>
      </c>
      <c r="E1898" t="s">
        <v>1622</v>
      </c>
      <c r="F1898" t="s">
        <v>224</v>
      </c>
      <c r="G1898" t="s">
        <v>225</v>
      </c>
      <c r="H1898" t="s">
        <v>2410</v>
      </c>
      <c r="I1898" t="s">
        <v>2411</v>
      </c>
      <c r="K1898" t="s">
        <v>23</v>
      </c>
      <c r="L1898" t="s">
        <v>24</v>
      </c>
      <c r="M1898" s="2">
        <v>2.1653401592839878</v>
      </c>
      <c r="N1898">
        <v>4</v>
      </c>
      <c r="O1898" t="s">
        <v>25</v>
      </c>
      <c r="P1898" t="s">
        <v>2432</v>
      </c>
      <c r="T1898">
        <v>3.3392149999999998</v>
      </c>
    </row>
    <row r="1899" spans="1:20">
      <c r="A1899">
        <v>35</v>
      </c>
      <c r="B1899" t="s">
        <v>2446</v>
      </c>
      <c r="C1899" t="s">
        <v>15</v>
      </c>
      <c r="D1899" t="s">
        <v>2409</v>
      </c>
      <c r="E1899" t="s">
        <v>1622</v>
      </c>
      <c r="F1899" t="s">
        <v>224</v>
      </c>
      <c r="G1899" t="s">
        <v>225</v>
      </c>
      <c r="H1899" t="s">
        <v>2410</v>
      </c>
      <c r="I1899" t="s">
        <v>2411</v>
      </c>
      <c r="K1899" t="s">
        <v>23</v>
      </c>
      <c r="L1899" t="s">
        <v>24</v>
      </c>
      <c r="M1899" s="2">
        <v>23.74986052124363</v>
      </c>
      <c r="N1899">
        <v>4</v>
      </c>
      <c r="O1899" t="s">
        <v>25</v>
      </c>
      <c r="P1899" t="s">
        <v>2447</v>
      </c>
      <c r="T1899">
        <v>17.614761000000001</v>
      </c>
    </row>
    <row r="1900" spans="1:20">
      <c r="A1900">
        <v>49</v>
      </c>
      <c r="B1900" t="s">
        <v>2459</v>
      </c>
      <c r="C1900" t="s">
        <v>15</v>
      </c>
      <c r="D1900" t="s">
        <v>2409</v>
      </c>
      <c r="E1900" t="s">
        <v>1622</v>
      </c>
      <c r="F1900" t="s">
        <v>224</v>
      </c>
      <c r="G1900" t="s">
        <v>225</v>
      </c>
      <c r="H1900" t="s">
        <v>2410</v>
      </c>
      <c r="I1900" t="s">
        <v>2411</v>
      </c>
      <c r="K1900" t="s">
        <v>23</v>
      </c>
      <c r="L1900" t="s">
        <v>24</v>
      </c>
      <c r="M1900" s="2">
        <v>10.13970663205547</v>
      </c>
      <c r="N1900">
        <v>4</v>
      </c>
      <c r="O1900" t="s">
        <v>25</v>
      </c>
      <c r="P1900" t="s">
        <v>2460</v>
      </c>
      <c r="T1900">
        <v>10.139716</v>
      </c>
    </row>
    <row r="1901" spans="1:20">
      <c r="A1901">
        <v>68</v>
      </c>
      <c r="B1901" t="s">
        <v>2475</v>
      </c>
      <c r="C1901" t="s">
        <v>15</v>
      </c>
      <c r="D1901" t="s">
        <v>2409</v>
      </c>
      <c r="E1901" t="s">
        <v>1622</v>
      </c>
      <c r="F1901" t="s">
        <v>224</v>
      </c>
      <c r="G1901" t="s">
        <v>225</v>
      </c>
      <c r="H1901" t="s">
        <v>2410</v>
      </c>
      <c r="I1901" t="s">
        <v>2411</v>
      </c>
      <c r="K1901" t="s">
        <v>23</v>
      </c>
      <c r="L1901" t="s">
        <v>24</v>
      </c>
      <c r="M1901" s="2">
        <v>0.87517712078006149</v>
      </c>
      <c r="N1901">
        <v>4</v>
      </c>
      <c r="O1901" t="s">
        <v>25</v>
      </c>
      <c r="P1901" t="s">
        <v>22</v>
      </c>
      <c r="T1901">
        <v>0.87517800000000001</v>
      </c>
    </row>
    <row r="1902" spans="1:20">
      <c r="A1902">
        <v>69</v>
      </c>
      <c r="B1902" t="s">
        <v>2476</v>
      </c>
      <c r="C1902" t="s">
        <v>15</v>
      </c>
      <c r="D1902" t="s">
        <v>2409</v>
      </c>
      <c r="E1902" t="s">
        <v>1622</v>
      </c>
      <c r="F1902" t="s">
        <v>224</v>
      </c>
      <c r="G1902" t="s">
        <v>225</v>
      </c>
      <c r="H1902" t="s">
        <v>2410</v>
      </c>
      <c r="I1902" t="s">
        <v>2411</v>
      </c>
      <c r="K1902" t="s">
        <v>23</v>
      </c>
      <c r="L1902" t="s">
        <v>24</v>
      </c>
      <c r="M1902" s="2">
        <v>0.3341195591149681</v>
      </c>
      <c r="N1902">
        <v>4</v>
      </c>
      <c r="O1902" t="s">
        <v>25</v>
      </c>
      <c r="P1902" t="s">
        <v>22</v>
      </c>
      <c r="T1902">
        <v>0.33411999999999997</v>
      </c>
    </row>
    <row r="1903" spans="1:20">
      <c r="A1903">
        <v>70</v>
      </c>
      <c r="B1903" t="s">
        <v>2477</v>
      </c>
      <c r="C1903" t="s">
        <v>15</v>
      </c>
      <c r="D1903" t="s">
        <v>2409</v>
      </c>
      <c r="E1903" t="s">
        <v>1622</v>
      </c>
      <c r="F1903" t="s">
        <v>224</v>
      </c>
      <c r="G1903" t="s">
        <v>225</v>
      </c>
      <c r="H1903" t="s">
        <v>2410</v>
      </c>
      <c r="I1903" t="s">
        <v>2411</v>
      </c>
      <c r="K1903" t="s">
        <v>23</v>
      </c>
      <c r="L1903" t="s">
        <v>24</v>
      </c>
      <c r="M1903" s="2">
        <v>5.5293348583840309</v>
      </c>
      <c r="N1903">
        <v>4</v>
      </c>
      <c r="O1903" t="s">
        <v>25</v>
      </c>
      <c r="P1903" t="s">
        <v>22</v>
      </c>
      <c r="T1903">
        <v>5.5293400000000004</v>
      </c>
    </row>
    <row r="1904" spans="1:20">
      <c r="A1904">
        <v>71</v>
      </c>
      <c r="B1904" t="s">
        <v>2478</v>
      </c>
      <c r="C1904" t="s">
        <v>15</v>
      </c>
      <c r="D1904" t="s">
        <v>2409</v>
      </c>
      <c r="E1904" t="s">
        <v>1622</v>
      </c>
      <c r="F1904" t="s">
        <v>224</v>
      </c>
      <c r="G1904" t="s">
        <v>225</v>
      </c>
      <c r="H1904" t="s">
        <v>2410</v>
      </c>
      <c r="I1904" t="s">
        <v>2411</v>
      </c>
      <c r="K1904" t="s">
        <v>23</v>
      </c>
      <c r="L1904" t="s">
        <v>24</v>
      </c>
      <c r="M1904" s="2">
        <v>6.2471708460386575</v>
      </c>
      <c r="N1904">
        <v>4</v>
      </c>
      <c r="O1904" t="s">
        <v>25</v>
      </c>
      <c r="P1904" t="s">
        <v>22</v>
      </c>
      <c r="T1904">
        <v>6.2471759999999996</v>
      </c>
    </row>
    <row r="1905" spans="1:20">
      <c r="A1905">
        <v>72</v>
      </c>
      <c r="B1905" t="s">
        <v>2479</v>
      </c>
      <c r="C1905" t="s">
        <v>15</v>
      </c>
      <c r="D1905" t="s">
        <v>2409</v>
      </c>
      <c r="E1905" t="s">
        <v>1622</v>
      </c>
      <c r="F1905" t="s">
        <v>224</v>
      </c>
      <c r="G1905" t="s">
        <v>225</v>
      </c>
      <c r="H1905" t="s">
        <v>2410</v>
      </c>
      <c r="I1905" t="s">
        <v>2411</v>
      </c>
      <c r="K1905" t="s">
        <v>23</v>
      </c>
      <c r="L1905" t="s">
        <v>24</v>
      </c>
      <c r="M1905" s="2">
        <v>0.68170153205201067</v>
      </c>
      <c r="N1905">
        <v>4</v>
      </c>
      <c r="O1905" t="s">
        <v>25</v>
      </c>
      <c r="P1905" t="s">
        <v>22</v>
      </c>
      <c r="T1905">
        <v>0.68170200000000003</v>
      </c>
    </row>
    <row r="1906" spans="1:20">
      <c r="A1906">
        <v>73</v>
      </c>
      <c r="B1906" t="s">
        <v>2480</v>
      </c>
      <c r="C1906" t="s">
        <v>15</v>
      </c>
      <c r="D1906" t="s">
        <v>2409</v>
      </c>
      <c r="E1906" t="s">
        <v>1622</v>
      </c>
      <c r="F1906" t="s">
        <v>224</v>
      </c>
      <c r="G1906" t="s">
        <v>225</v>
      </c>
      <c r="H1906" t="s">
        <v>2410</v>
      </c>
      <c r="I1906" t="s">
        <v>2411</v>
      </c>
      <c r="K1906" t="s">
        <v>23</v>
      </c>
      <c r="L1906" t="s">
        <v>24</v>
      </c>
      <c r="M1906" s="2">
        <v>0.9573071136634328</v>
      </c>
      <c r="N1906">
        <v>4</v>
      </c>
      <c r="O1906" t="s">
        <v>25</v>
      </c>
      <c r="P1906" t="s">
        <v>22</v>
      </c>
      <c r="T1906">
        <v>0.95730800000000005</v>
      </c>
    </row>
    <row r="1907" spans="1:20">
      <c r="A1907">
        <v>84</v>
      </c>
      <c r="B1907" t="s">
        <v>2491</v>
      </c>
      <c r="C1907" t="s">
        <v>15</v>
      </c>
      <c r="D1907" t="s">
        <v>2409</v>
      </c>
      <c r="E1907" t="s">
        <v>1622</v>
      </c>
      <c r="F1907" t="s">
        <v>224</v>
      </c>
      <c r="G1907" t="s">
        <v>225</v>
      </c>
      <c r="H1907" t="s">
        <v>2410</v>
      </c>
      <c r="I1907" t="s">
        <v>2411</v>
      </c>
      <c r="K1907" t="s">
        <v>23</v>
      </c>
      <c r="L1907" t="s">
        <v>24</v>
      </c>
      <c r="M1907" s="2">
        <v>5.6211806019975983</v>
      </c>
      <c r="N1907">
        <v>4</v>
      </c>
      <c r="O1907" t="s">
        <v>25</v>
      </c>
      <c r="P1907" t="s">
        <v>22</v>
      </c>
      <c r="T1907">
        <v>5.6211859999999998</v>
      </c>
    </row>
    <row r="1908" spans="1:20">
      <c r="A1908">
        <v>85</v>
      </c>
      <c r="B1908" t="s">
        <v>2492</v>
      </c>
      <c r="C1908" t="s">
        <v>15</v>
      </c>
      <c r="D1908" t="s">
        <v>2409</v>
      </c>
      <c r="E1908" t="s">
        <v>1622</v>
      </c>
      <c r="F1908" t="s">
        <v>224</v>
      </c>
      <c r="G1908" t="s">
        <v>225</v>
      </c>
      <c r="H1908" t="s">
        <v>2410</v>
      </c>
      <c r="I1908" t="s">
        <v>2411</v>
      </c>
      <c r="K1908" t="s">
        <v>23</v>
      </c>
      <c r="L1908" t="s">
        <v>24</v>
      </c>
      <c r="M1908" s="2">
        <v>0.52483941500323705</v>
      </c>
      <c r="N1908">
        <v>4</v>
      </c>
      <c r="O1908" t="s">
        <v>25</v>
      </c>
      <c r="P1908" t="s">
        <v>22</v>
      </c>
      <c r="T1908">
        <v>0.52483999999999997</v>
      </c>
    </row>
    <row r="1909" spans="1:20">
      <c r="A1909">
        <v>86</v>
      </c>
      <c r="B1909" t="s">
        <v>2493</v>
      </c>
      <c r="C1909" t="s">
        <v>15</v>
      </c>
      <c r="D1909" t="s">
        <v>2409</v>
      </c>
      <c r="E1909" t="s">
        <v>1622</v>
      </c>
      <c r="F1909" t="s">
        <v>224</v>
      </c>
      <c r="G1909" t="s">
        <v>225</v>
      </c>
      <c r="H1909" t="s">
        <v>2410</v>
      </c>
      <c r="I1909" t="s">
        <v>2411</v>
      </c>
      <c r="K1909" t="s">
        <v>23</v>
      </c>
      <c r="L1909" t="s">
        <v>24</v>
      </c>
      <c r="M1909" s="2">
        <v>0.3885884745209866</v>
      </c>
      <c r="N1909">
        <v>4</v>
      </c>
      <c r="O1909" t="s">
        <v>25</v>
      </c>
      <c r="P1909" t="s">
        <v>22</v>
      </c>
      <c r="T1909">
        <v>0.38858900000000002</v>
      </c>
    </row>
    <row r="1910" spans="1:20">
      <c r="A1910">
        <v>99</v>
      </c>
      <c r="B1910" t="s">
        <v>2504</v>
      </c>
      <c r="C1910" t="s">
        <v>15</v>
      </c>
      <c r="D1910" t="s">
        <v>2409</v>
      </c>
      <c r="E1910" t="s">
        <v>1622</v>
      </c>
      <c r="F1910" t="s">
        <v>224</v>
      </c>
      <c r="G1910" t="s">
        <v>225</v>
      </c>
      <c r="H1910" t="s">
        <v>2410</v>
      </c>
      <c r="I1910" t="s">
        <v>2411</v>
      </c>
      <c r="K1910" t="s">
        <v>23</v>
      </c>
      <c r="L1910" t="s">
        <v>24</v>
      </c>
      <c r="M1910" s="2">
        <v>1.330322765057353</v>
      </c>
      <c r="N1910">
        <v>4</v>
      </c>
      <c r="O1910" t="s">
        <v>25</v>
      </c>
      <c r="P1910" t="s">
        <v>22</v>
      </c>
      <c r="T1910">
        <v>1.3303240000000001</v>
      </c>
    </row>
    <row r="1911" spans="1:20">
      <c r="A1911">
        <v>106</v>
      </c>
      <c r="B1911" t="s">
        <v>2509</v>
      </c>
      <c r="C1911" t="s">
        <v>15</v>
      </c>
      <c r="D1911" t="s">
        <v>2409</v>
      </c>
      <c r="E1911" t="s">
        <v>1622</v>
      </c>
      <c r="F1911" t="s">
        <v>224</v>
      </c>
      <c r="G1911" t="s">
        <v>225</v>
      </c>
      <c r="H1911" t="s">
        <v>2410</v>
      </c>
      <c r="I1911" t="s">
        <v>2411</v>
      </c>
      <c r="K1911" t="s">
        <v>23</v>
      </c>
      <c r="L1911" t="s">
        <v>24</v>
      </c>
      <c r="M1911" s="2">
        <v>3.740145341079256</v>
      </c>
      <c r="N1911">
        <v>4</v>
      </c>
      <c r="O1911" t="s">
        <v>25</v>
      </c>
      <c r="P1911" t="s">
        <v>22</v>
      </c>
      <c r="T1911">
        <v>3.7401490000000002</v>
      </c>
    </row>
    <row r="1912" spans="1:20">
      <c r="A1912">
        <v>109</v>
      </c>
      <c r="B1912" t="s">
        <v>2512</v>
      </c>
      <c r="C1912" t="s">
        <v>15</v>
      </c>
      <c r="D1912" t="s">
        <v>2409</v>
      </c>
      <c r="E1912" t="s">
        <v>1622</v>
      </c>
      <c r="F1912" t="s">
        <v>224</v>
      </c>
      <c r="G1912" t="s">
        <v>225</v>
      </c>
      <c r="H1912" t="s">
        <v>2410</v>
      </c>
      <c r="I1912" t="s">
        <v>2411</v>
      </c>
      <c r="K1912" t="s">
        <v>23</v>
      </c>
      <c r="L1912" t="s">
        <v>24</v>
      </c>
      <c r="M1912" s="2">
        <v>0.23663166010190614</v>
      </c>
      <c r="N1912">
        <v>4</v>
      </c>
      <c r="O1912" t="s">
        <v>25</v>
      </c>
      <c r="P1912" t="s">
        <v>22</v>
      </c>
      <c r="T1912">
        <v>0.23663200000000001</v>
      </c>
    </row>
    <row r="1913" spans="1:20">
      <c r="A1913">
        <v>127</v>
      </c>
      <c r="B1913" t="s">
        <v>2518</v>
      </c>
      <c r="C1913" t="s">
        <v>15</v>
      </c>
      <c r="D1913" t="s">
        <v>2409</v>
      </c>
      <c r="E1913" t="s">
        <v>1622</v>
      </c>
      <c r="F1913" t="s">
        <v>224</v>
      </c>
      <c r="G1913" t="s">
        <v>225</v>
      </c>
      <c r="H1913" t="s">
        <v>2410</v>
      </c>
      <c r="I1913" t="s">
        <v>2411</v>
      </c>
      <c r="K1913" t="s">
        <v>23</v>
      </c>
      <c r="L1913" t="s">
        <v>24</v>
      </c>
      <c r="M1913" s="2">
        <v>3.2054769268025085</v>
      </c>
      <c r="N1913">
        <v>4</v>
      </c>
      <c r="O1913" t="s">
        <v>25</v>
      </c>
      <c r="P1913" t="s">
        <v>22</v>
      </c>
      <c r="T1913">
        <v>3.2054800000000001</v>
      </c>
    </row>
    <row r="1914" spans="1:20">
      <c r="A1914">
        <v>129</v>
      </c>
      <c r="B1914" t="s">
        <v>2519</v>
      </c>
      <c r="C1914" t="s">
        <v>15</v>
      </c>
      <c r="D1914" t="s">
        <v>2409</v>
      </c>
      <c r="E1914" t="s">
        <v>1622</v>
      </c>
      <c r="F1914" t="s">
        <v>224</v>
      </c>
      <c r="G1914" t="s">
        <v>225</v>
      </c>
      <c r="H1914" t="s">
        <v>2410</v>
      </c>
      <c r="I1914" t="s">
        <v>2411</v>
      </c>
      <c r="K1914" t="s">
        <v>23</v>
      </c>
      <c r="L1914" t="s">
        <v>24</v>
      </c>
      <c r="M1914" s="2">
        <v>2.2424561677448684</v>
      </c>
      <c r="N1914">
        <v>4</v>
      </c>
      <c r="O1914" t="s">
        <v>25</v>
      </c>
      <c r="P1914" t="s">
        <v>22</v>
      </c>
      <c r="T1914">
        <v>2.2424580000000001</v>
      </c>
    </row>
    <row r="1915" spans="1:20">
      <c r="A1915">
        <v>131</v>
      </c>
      <c r="B1915" t="s">
        <v>2520</v>
      </c>
      <c r="C1915" t="s">
        <v>15</v>
      </c>
      <c r="D1915" t="s">
        <v>2409</v>
      </c>
      <c r="E1915" t="s">
        <v>1622</v>
      </c>
      <c r="F1915" t="s">
        <v>224</v>
      </c>
      <c r="G1915" t="s">
        <v>225</v>
      </c>
      <c r="H1915" t="s">
        <v>2410</v>
      </c>
      <c r="I1915" t="s">
        <v>2411</v>
      </c>
      <c r="K1915" t="s">
        <v>23</v>
      </c>
      <c r="L1915" t="s">
        <v>24</v>
      </c>
      <c r="M1915" s="2">
        <v>3.3217237554548462</v>
      </c>
      <c r="N1915">
        <v>4</v>
      </c>
      <c r="O1915" t="s">
        <v>25</v>
      </c>
      <c r="P1915" t="s">
        <v>22</v>
      </c>
      <c r="T1915">
        <v>3.3217270000000001</v>
      </c>
    </row>
    <row r="1916" spans="1:20">
      <c r="A1916">
        <v>132</v>
      </c>
      <c r="B1916" t="s">
        <v>2521</v>
      </c>
      <c r="C1916" t="s">
        <v>15</v>
      </c>
      <c r="D1916" t="s">
        <v>2409</v>
      </c>
      <c r="E1916" t="s">
        <v>1622</v>
      </c>
      <c r="F1916" t="s">
        <v>224</v>
      </c>
      <c r="G1916" t="s">
        <v>225</v>
      </c>
      <c r="H1916" t="s">
        <v>2410</v>
      </c>
      <c r="I1916" t="s">
        <v>2411</v>
      </c>
      <c r="K1916" t="s">
        <v>23</v>
      </c>
      <c r="L1916" t="s">
        <v>24</v>
      </c>
      <c r="M1916" s="2">
        <v>4.1927705863311306</v>
      </c>
      <c r="N1916">
        <v>4</v>
      </c>
      <c r="O1916" t="s">
        <v>25</v>
      </c>
      <c r="P1916" t="s">
        <v>22</v>
      </c>
      <c r="T1916">
        <v>4.192774</v>
      </c>
    </row>
    <row r="1917" spans="1:20">
      <c r="A1917">
        <v>133</v>
      </c>
      <c r="B1917" t="s">
        <v>2522</v>
      </c>
      <c r="C1917" t="s">
        <v>15</v>
      </c>
      <c r="D1917" t="s">
        <v>2409</v>
      </c>
      <c r="E1917" t="s">
        <v>1622</v>
      </c>
      <c r="F1917" t="s">
        <v>224</v>
      </c>
      <c r="G1917" t="s">
        <v>225</v>
      </c>
      <c r="H1917" t="s">
        <v>2410</v>
      </c>
      <c r="I1917" t="s">
        <v>2411</v>
      </c>
      <c r="K1917" t="s">
        <v>23</v>
      </c>
      <c r="L1917" t="s">
        <v>24</v>
      </c>
      <c r="M1917" s="2">
        <v>0.87265464953074723</v>
      </c>
      <c r="N1917">
        <v>4</v>
      </c>
      <c r="O1917" t="s">
        <v>25</v>
      </c>
      <c r="P1917" t="s">
        <v>22</v>
      </c>
      <c r="T1917">
        <v>0.87265499999999996</v>
      </c>
    </row>
    <row r="1918" spans="1:20">
      <c r="A1918">
        <v>134</v>
      </c>
      <c r="B1918" t="s">
        <v>2523</v>
      </c>
      <c r="C1918" t="s">
        <v>15</v>
      </c>
      <c r="D1918" t="s">
        <v>2409</v>
      </c>
      <c r="E1918" t="s">
        <v>1622</v>
      </c>
      <c r="F1918" t="s">
        <v>224</v>
      </c>
      <c r="G1918" t="s">
        <v>225</v>
      </c>
      <c r="H1918" t="s">
        <v>2410</v>
      </c>
      <c r="I1918" t="s">
        <v>2411</v>
      </c>
      <c r="K1918" t="s">
        <v>23</v>
      </c>
      <c r="L1918" t="s">
        <v>24</v>
      </c>
      <c r="M1918" s="2">
        <v>1.188470995784386</v>
      </c>
      <c r="N1918">
        <v>4</v>
      </c>
      <c r="O1918" t="s">
        <v>25</v>
      </c>
      <c r="P1918" t="s">
        <v>22</v>
      </c>
      <c r="T1918">
        <v>1.188472</v>
      </c>
    </row>
    <row r="1919" spans="1:20">
      <c r="A1919">
        <v>148</v>
      </c>
      <c r="B1919" t="s">
        <v>2531</v>
      </c>
      <c r="C1919" t="s">
        <v>15</v>
      </c>
      <c r="D1919" t="s">
        <v>2409</v>
      </c>
      <c r="E1919" t="s">
        <v>1622</v>
      </c>
      <c r="F1919" t="s">
        <v>224</v>
      </c>
      <c r="G1919" t="s">
        <v>225</v>
      </c>
      <c r="H1919" t="s">
        <v>2410</v>
      </c>
      <c r="I1919" t="s">
        <v>2411</v>
      </c>
      <c r="K1919" t="s">
        <v>23</v>
      </c>
      <c r="L1919" t="s">
        <v>24</v>
      </c>
      <c r="M1919" s="2">
        <v>12.658783144215514</v>
      </c>
      <c r="N1919">
        <v>4</v>
      </c>
      <c r="O1919" t="s">
        <v>25</v>
      </c>
      <c r="P1919" t="s">
        <v>22</v>
      </c>
      <c r="T1919">
        <v>12.658794</v>
      </c>
    </row>
    <row r="1920" spans="1:20">
      <c r="A1920">
        <v>150</v>
      </c>
      <c r="B1920" t="s">
        <v>2534</v>
      </c>
      <c r="C1920" t="s">
        <v>15</v>
      </c>
      <c r="D1920" t="s">
        <v>2409</v>
      </c>
      <c r="E1920" t="s">
        <v>1622</v>
      </c>
      <c r="F1920" t="s">
        <v>224</v>
      </c>
      <c r="G1920" t="s">
        <v>225</v>
      </c>
      <c r="H1920" t="s">
        <v>2410</v>
      </c>
      <c r="I1920" t="s">
        <v>2411</v>
      </c>
      <c r="K1920" t="s">
        <v>23</v>
      </c>
      <c r="L1920" t="s">
        <v>24</v>
      </c>
      <c r="M1920" s="2">
        <v>1.3161587915074897</v>
      </c>
      <c r="N1920">
        <v>4</v>
      </c>
      <c r="O1920" t="s">
        <v>25</v>
      </c>
      <c r="P1920" t="s">
        <v>22</v>
      </c>
      <c r="T1920">
        <v>1.31616</v>
      </c>
    </row>
    <row r="1921" spans="1:20">
      <c r="A1921">
        <v>152</v>
      </c>
      <c r="B1921" t="s">
        <v>2536</v>
      </c>
      <c r="C1921" t="s">
        <v>15</v>
      </c>
      <c r="D1921" t="s">
        <v>2409</v>
      </c>
      <c r="E1921" t="s">
        <v>1622</v>
      </c>
      <c r="F1921" t="s">
        <v>224</v>
      </c>
      <c r="G1921" t="s">
        <v>225</v>
      </c>
      <c r="H1921" t="s">
        <v>2410</v>
      </c>
      <c r="I1921" t="s">
        <v>2411</v>
      </c>
      <c r="K1921" t="s">
        <v>23</v>
      </c>
      <c r="L1921" t="s">
        <v>24</v>
      </c>
      <c r="M1921" s="2">
        <v>5.06261467261037</v>
      </c>
      <c r="N1921">
        <v>4</v>
      </c>
      <c r="O1921" t="s">
        <v>25</v>
      </c>
      <c r="P1921" t="s">
        <v>2537</v>
      </c>
      <c r="T1921">
        <v>5.0626189999999998</v>
      </c>
    </row>
    <row r="1922" spans="1:20">
      <c r="A1922">
        <v>168</v>
      </c>
      <c r="B1922" t="s">
        <v>2549</v>
      </c>
      <c r="C1922" t="s">
        <v>15</v>
      </c>
      <c r="D1922" t="s">
        <v>2409</v>
      </c>
      <c r="E1922" t="s">
        <v>1622</v>
      </c>
      <c r="F1922" t="s">
        <v>224</v>
      </c>
      <c r="G1922" t="s">
        <v>225</v>
      </c>
      <c r="H1922" t="s">
        <v>2410</v>
      </c>
      <c r="I1922" t="s">
        <v>2411</v>
      </c>
      <c r="K1922" t="s">
        <v>23</v>
      </c>
      <c r="L1922" t="s">
        <v>24</v>
      </c>
      <c r="M1922" s="2">
        <v>3.6731844968691774</v>
      </c>
      <c r="N1922">
        <v>4</v>
      </c>
      <c r="O1922" t="s">
        <v>25</v>
      </c>
      <c r="P1922" t="s">
        <v>22</v>
      </c>
      <c r="T1922">
        <v>3.6731880000000001</v>
      </c>
    </row>
    <row r="1923" spans="1:20">
      <c r="A1923">
        <v>169</v>
      </c>
      <c r="B1923" t="s">
        <v>2550</v>
      </c>
      <c r="C1923" t="s">
        <v>15</v>
      </c>
      <c r="D1923" t="s">
        <v>2409</v>
      </c>
      <c r="E1923" t="s">
        <v>1622</v>
      </c>
      <c r="F1923" t="s">
        <v>224</v>
      </c>
      <c r="G1923" t="s">
        <v>225</v>
      </c>
      <c r="H1923" t="s">
        <v>2410</v>
      </c>
      <c r="I1923" t="s">
        <v>2411</v>
      </c>
      <c r="K1923" t="s">
        <v>23</v>
      </c>
      <c r="L1923" t="s">
        <v>24</v>
      </c>
      <c r="M1923" s="2">
        <v>6.3146810070029602</v>
      </c>
      <c r="N1923">
        <v>4</v>
      </c>
      <c r="O1923" t="s">
        <v>25</v>
      </c>
      <c r="P1923" t="s">
        <v>22</v>
      </c>
      <c r="T1923">
        <v>6.3146870000000002</v>
      </c>
    </row>
    <row r="1924" spans="1:20">
      <c r="A1924">
        <v>170</v>
      </c>
      <c r="B1924" t="s">
        <v>2551</v>
      </c>
      <c r="C1924" t="s">
        <v>15</v>
      </c>
      <c r="D1924" t="s">
        <v>2409</v>
      </c>
      <c r="E1924" t="s">
        <v>1622</v>
      </c>
      <c r="F1924" t="s">
        <v>224</v>
      </c>
      <c r="G1924" t="s">
        <v>225</v>
      </c>
      <c r="H1924" t="s">
        <v>2410</v>
      </c>
      <c r="I1924" t="s">
        <v>2411</v>
      </c>
      <c r="K1924" t="s">
        <v>23</v>
      </c>
      <c r="L1924" t="s">
        <v>24</v>
      </c>
      <c r="M1924" s="2">
        <v>3.2250797776547744</v>
      </c>
      <c r="N1924">
        <v>4</v>
      </c>
      <c r="O1924" t="s">
        <v>25</v>
      </c>
      <c r="P1924" t="s">
        <v>22</v>
      </c>
      <c r="T1924">
        <v>3.2250830000000001</v>
      </c>
    </row>
    <row r="1925" spans="1:20">
      <c r="A1925">
        <v>171</v>
      </c>
      <c r="B1925" t="s">
        <v>2552</v>
      </c>
      <c r="C1925" t="s">
        <v>15</v>
      </c>
      <c r="D1925" t="s">
        <v>2409</v>
      </c>
      <c r="E1925" t="s">
        <v>1622</v>
      </c>
      <c r="F1925" t="s">
        <v>224</v>
      </c>
      <c r="G1925" t="s">
        <v>225</v>
      </c>
      <c r="H1925" t="s">
        <v>2410</v>
      </c>
      <c r="I1925" t="s">
        <v>2411</v>
      </c>
      <c r="K1925" t="s">
        <v>23</v>
      </c>
      <c r="L1925" t="s">
        <v>24</v>
      </c>
      <c r="M1925" s="2">
        <v>0.28819607399316999</v>
      </c>
      <c r="N1925">
        <v>4</v>
      </c>
      <c r="O1925" t="s">
        <v>25</v>
      </c>
      <c r="P1925" t="s">
        <v>22</v>
      </c>
      <c r="T1925">
        <v>0.28819600000000001</v>
      </c>
    </row>
    <row r="1926" spans="1:20">
      <c r="A1926">
        <v>174</v>
      </c>
      <c r="B1926" t="s">
        <v>2555</v>
      </c>
      <c r="C1926" t="s">
        <v>15</v>
      </c>
      <c r="D1926" t="s">
        <v>2409</v>
      </c>
      <c r="E1926" t="s">
        <v>1622</v>
      </c>
      <c r="F1926" t="s">
        <v>224</v>
      </c>
      <c r="G1926" t="s">
        <v>225</v>
      </c>
      <c r="H1926" t="s">
        <v>2410</v>
      </c>
      <c r="I1926" t="s">
        <v>2411</v>
      </c>
      <c r="K1926" t="s">
        <v>23</v>
      </c>
      <c r="L1926" t="s">
        <v>24</v>
      </c>
      <c r="M1926" s="2">
        <v>6.8547075184216899</v>
      </c>
      <c r="N1926">
        <v>4</v>
      </c>
      <c r="O1926" t="s">
        <v>25</v>
      </c>
      <c r="P1926" t="s">
        <v>22</v>
      </c>
      <c r="T1926">
        <v>6.8547140000000004</v>
      </c>
    </row>
    <row r="1927" spans="1:20">
      <c r="A1927">
        <v>176</v>
      </c>
      <c r="B1927" t="s">
        <v>2557</v>
      </c>
      <c r="C1927" t="s">
        <v>15</v>
      </c>
      <c r="D1927" t="s">
        <v>2409</v>
      </c>
      <c r="E1927" t="s">
        <v>1622</v>
      </c>
      <c r="F1927" t="s">
        <v>224</v>
      </c>
      <c r="G1927" t="s">
        <v>225</v>
      </c>
      <c r="H1927" t="s">
        <v>2410</v>
      </c>
      <c r="I1927" t="s">
        <v>2411</v>
      </c>
      <c r="K1927" t="s">
        <v>23</v>
      </c>
      <c r="L1927" t="s">
        <v>24</v>
      </c>
      <c r="M1927" s="2">
        <v>3.8138270132893157</v>
      </c>
      <c r="N1927">
        <v>4</v>
      </c>
      <c r="O1927" t="s">
        <v>25</v>
      </c>
      <c r="P1927" t="s">
        <v>22</v>
      </c>
      <c r="T1927">
        <v>3.8138299999999998</v>
      </c>
    </row>
    <row r="1928" spans="1:20">
      <c r="A1928">
        <v>178</v>
      </c>
      <c r="B1928" t="s">
        <v>2559</v>
      </c>
      <c r="C1928" t="s">
        <v>15</v>
      </c>
      <c r="D1928" t="s">
        <v>2409</v>
      </c>
      <c r="E1928" t="s">
        <v>1622</v>
      </c>
      <c r="F1928" t="s">
        <v>224</v>
      </c>
      <c r="G1928" t="s">
        <v>225</v>
      </c>
      <c r="H1928" t="s">
        <v>2410</v>
      </c>
      <c r="I1928" t="s">
        <v>2411</v>
      </c>
      <c r="K1928" t="s">
        <v>23</v>
      </c>
      <c r="L1928" t="s">
        <v>24</v>
      </c>
      <c r="M1928" s="2">
        <v>8.0647069325353478</v>
      </c>
      <c r="N1928">
        <v>4</v>
      </c>
      <c r="O1928" t="s">
        <v>25</v>
      </c>
      <c r="P1928" t="s">
        <v>22</v>
      </c>
      <c r="T1928">
        <v>8.0647140000000004</v>
      </c>
    </row>
    <row r="1929" spans="1:20">
      <c r="A1929">
        <v>179</v>
      </c>
      <c r="B1929" t="s">
        <v>2560</v>
      </c>
      <c r="C1929" t="s">
        <v>15</v>
      </c>
      <c r="D1929" t="s">
        <v>2409</v>
      </c>
      <c r="E1929" t="s">
        <v>1622</v>
      </c>
      <c r="F1929" t="s">
        <v>224</v>
      </c>
      <c r="G1929" t="s">
        <v>225</v>
      </c>
      <c r="H1929" t="s">
        <v>2410</v>
      </c>
      <c r="I1929" t="s">
        <v>2411</v>
      </c>
      <c r="K1929" t="s">
        <v>23</v>
      </c>
      <c r="L1929" t="s">
        <v>24</v>
      </c>
      <c r="M1929" s="2">
        <v>5.1887540115052158</v>
      </c>
      <c r="N1929">
        <v>4</v>
      </c>
      <c r="O1929" t="s">
        <v>25</v>
      </c>
      <c r="P1929" t="s">
        <v>22</v>
      </c>
      <c r="T1929">
        <v>5.1887590000000001</v>
      </c>
    </row>
    <row r="1930" spans="1:20">
      <c r="A1930">
        <v>180</v>
      </c>
      <c r="B1930" t="s">
        <v>2561</v>
      </c>
      <c r="C1930" t="s">
        <v>15</v>
      </c>
      <c r="D1930" t="s">
        <v>2409</v>
      </c>
      <c r="E1930" t="s">
        <v>1622</v>
      </c>
      <c r="F1930" t="s">
        <v>224</v>
      </c>
      <c r="G1930" t="s">
        <v>225</v>
      </c>
      <c r="H1930" t="s">
        <v>2410</v>
      </c>
      <c r="I1930" t="s">
        <v>2411</v>
      </c>
      <c r="K1930" t="s">
        <v>23</v>
      </c>
      <c r="L1930" t="s">
        <v>24</v>
      </c>
      <c r="M1930" s="2">
        <v>10.212371509763125</v>
      </c>
      <c r="N1930">
        <v>4</v>
      </c>
      <c r="O1930" t="s">
        <v>25</v>
      </c>
      <c r="P1930" t="s">
        <v>2562</v>
      </c>
      <c r="T1930">
        <v>10.212381000000001</v>
      </c>
    </row>
    <row r="1931" spans="1:20">
      <c r="A1931">
        <v>181</v>
      </c>
      <c r="B1931" t="s">
        <v>2563</v>
      </c>
      <c r="C1931" t="s">
        <v>15</v>
      </c>
      <c r="D1931" t="s">
        <v>2409</v>
      </c>
      <c r="E1931" t="s">
        <v>1622</v>
      </c>
      <c r="F1931" t="s">
        <v>224</v>
      </c>
      <c r="G1931" t="s">
        <v>225</v>
      </c>
      <c r="H1931" t="s">
        <v>2410</v>
      </c>
      <c r="I1931" t="s">
        <v>2411</v>
      </c>
      <c r="K1931" t="s">
        <v>23</v>
      </c>
      <c r="L1931" t="s">
        <v>24</v>
      </c>
      <c r="M1931" s="2">
        <v>1.5253997588253609</v>
      </c>
      <c r="N1931">
        <v>4</v>
      </c>
      <c r="O1931" t="s">
        <v>25</v>
      </c>
      <c r="P1931" t="s">
        <v>22</v>
      </c>
      <c r="T1931">
        <v>1.525401</v>
      </c>
    </row>
    <row r="1932" spans="1:20">
      <c r="A1932">
        <v>183</v>
      </c>
      <c r="B1932" t="s">
        <v>2565</v>
      </c>
      <c r="C1932" t="s">
        <v>15</v>
      </c>
      <c r="D1932" t="s">
        <v>2409</v>
      </c>
      <c r="E1932" t="s">
        <v>1622</v>
      </c>
      <c r="F1932" t="s">
        <v>224</v>
      </c>
      <c r="G1932" t="s">
        <v>225</v>
      </c>
      <c r="H1932" t="s">
        <v>2410</v>
      </c>
      <c r="I1932" t="s">
        <v>2411</v>
      </c>
      <c r="K1932" t="s">
        <v>23</v>
      </c>
      <c r="L1932" t="s">
        <v>24</v>
      </c>
      <c r="M1932" s="2">
        <v>0.4470245968479265</v>
      </c>
      <c r="N1932">
        <v>4</v>
      </c>
      <c r="O1932" t="s">
        <v>25</v>
      </c>
      <c r="P1932" t="s">
        <v>22</v>
      </c>
      <c r="T1932">
        <v>0.44702500000000001</v>
      </c>
    </row>
    <row r="1933" spans="1:20">
      <c r="A1933">
        <v>208</v>
      </c>
      <c r="B1933" t="s">
        <v>2585</v>
      </c>
      <c r="C1933" t="s">
        <v>15</v>
      </c>
      <c r="D1933" t="s">
        <v>2409</v>
      </c>
      <c r="E1933" t="s">
        <v>1622</v>
      </c>
      <c r="F1933" t="s">
        <v>224</v>
      </c>
      <c r="G1933" t="s">
        <v>225</v>
      </c>
      <c r="H1933" t="s">
        <v>2410</v>
      </c>
      <c r="I1933" t="s">
        <v>2411</v>
      </c>
      <c r="K1933" t="s">
        <v>23</v>
      </c>
      <c r="L1933" t="s">
        <v>24</v>
      </c>
      <c r="M1933" s="2">
        <v>3.9045853802701349</v>
      </c>
      <c r="N1933">
        <v>4</v>
      </c>
      <c r="O1933" t="s">
        <v>25</v>
      </c>
      <c r="P1933" t="s">
        <v>2537</v>
      </c>
      <c r="T1933">
        <v>3.9045890000000001</v>
      </c>
    </row>
    <row r="1934" spans="1:20">
      <c r="A1934">
        <v>31</v>
      </c>
      <c r="B1934" t="s">
        <v>2613</v>
      </c>
      <c r="C1934" t="s">
        <v>15</v>
      </c>
      <c r="D1934" t="s">
        <v>2409</v>
      </c>
      <c r="E1934" t="s">
        <v>1622</v>
      </c>
      <c r="F1934" t="s">
        <v>224</v>
      </c>
      <c r="G1934" t="s">
        <v>225</v>
      </c>
      <c r="H1934" t="s">
        <v>2410</v>
      </c>
      <c r="I1934" t="s">
        <v>2411</v>
      </c>
      <c r="K1934" t="s">
        <v>1204</v>
      </c>
      <c r="L1934" t="s">
        <v>1206</v>
      </c>
      <c r="M1934" s="2">
        <v>2.1025392462304104</v>
      </c>
      <c r="N1934">
        <v>4</v>
      </c>
      <c r="O1934" t="s">
        <v>25</v>
      </c>
      <c r="P1934" t="s">
        <v>2614</v>
      </c>
      <c r="T1934">
        <v>2.102541</v>
      </c>
    </row>
    <row r="1935" spans="1:20">
      <c r="A1935">
        <v>47</v>
      </c>
      <c r="B1935" t="s">
        <v>2615</v>
      </c>
      <c r="C1935" t="s">
        <v>15</v>
      </c>
      <c r="D1935" t="s">
        <v>2409</v>
      </c>
      <c r="E1935" t="s">
        <v>1622</v>
      </c>
      <c r="F1935" t="s">
        <v>224</v>
      </c>
      <c r="G1935" t="s">
        <v>225</v>
      </c>
      <c r="H1935" t="s">
        <v>2410</v>
      </c>
      <c r="I1935" t="s">
        <v>2411</v>
      </c>
      <c r="K1935" t="s">
        <v>1204</v>
      </c>
      <c r="L1935" t="s">
        <v>1206</v>
      </c>
      <c r="M1935" s="2">
        <v>2.608083388108311</v>
      </c>
      <c r="N1935">
        <v>4</v>
      </c>
      <c r="O1935" t="s">
        <v>25</v>
      </c>
      <c r="P1935" t="s">
        <v>2614</v>
      </c>
      <c r="T1935">
        <v>2.6080860000000001</v>
      </c>
    </row>
    <row r="1936" spans="1:20">
      <c r="A1936">
        <v>48</v>
      </c>
      <c r="B1936" t="s">
        <v>2616</v>
      </c>
      <c r="C1936" t="s">
        <v>15</v>
      </c>
      <c r="D1936" t="s">
        <v>2409</v>
      </c>
      <c r="E1936" t="s">
        <v>1622</v>
      </c>
      <c r="F1936" t="s">
        <v>224</v>
      </c>
      <c r="G1936" t="s">
        <v>225</v>
      </c>
      <c r="H1936" t="s">
        <v>2410</v>
      </c>
      <c r="I1936" t="s">
        <v>2411</v>
      </c>
      <c r="K1936" t="s">
        <v>1204</v>
      </c>
      <c r="L1936" t="s">
        <v>1206</v>
      </c>
      <c r="M1936" s="2">
        <v>41.371666244199204</v>
      </c>
      <c r="N1936">
        <v>4</v>
      </c>
      <c r="O1936" t="s">
        <v>25</v>
      </c>
      <c r="P1936" t="s">
        <v>2614</v>
      </c>
      <c r="T1936">
        <v>41.371702999999997</v>
      </c>
    </row>
    <row r="1937" spans="1:20">
      <c r="A1937">
        <v>51</v>
      </c>
      <c r="B1937" t="s">
        <v>2617</v>
      </c>
      <c r="C1937" t="s">
        <v>15</v>
      </c>
      <c r="D1937" t="s">
        <v>2409</v>
      </c>
      <c r="E1937" t="s">
        <v>1622</v>
      </c>
      <c r="F1937" t="s">
        <v>224</v>
      </c>
      <c r="G1937" t="s">
        <v>225</v>
      </c>
      <c r="H1937" t="s">
        <v>2410</v>
      </c>
      <c r="I1937" t="s">
        <v>2411</v>
      </c>
      <c r="K1937" t="s">
        <v>1204</v>
      </c>
      <c r="L1937" t="s">
        <v>1206</v>
      </c>
      <c r="M1937" s="2">
        <v>17.312397854385868</v>
      </c>
      <c r="N1937">
        <v>4</v>
      </c>
      <c r="O1937" t="s">
        <v>25</v>
      </c>
      <c r="P1937" t="s">
        <v>2614</v>
      </c>
      <c r="T1937">
        <v>17.312412999999999</v>
      </c>
    </row>
    <row r="1938" spans="1:20">
      <c r="A1938">
        <v>59</v>
      </c>
      <c r="B1938" t="s">
        <v>2618</v>
      </c>
      <c r="C1938" t="s">
        <v>15</v>
      </c>
      <c r="D1938" t="s">
        <v>2409</v>
      </c>
      <c r="E1938" t="s">
        <v>1622</v>
      </c>
      <c r="F1938" t="s">
        <v>224</v>
      </c>
      <c r="G1938" t="s">
        <v>225</v>
      </c>
      <c r="H1938" t="s">
        <v>2410</v>
      </c>
      <c r="I1938" t="s">
        <v>2411</v>
      </c>
      <c r="K1938" t="s">
        <v>1204</v>
      </c>
      <c r="L1938" t="s">
        <v>1206</v>
      </c>
      <c r="M1938" s="2">
        <v>0.40412876551202659</v>
      </c>
      <c r="N1938">
        <v>4</v>
      </c>
      <c r="O1938" t="s">
        <v>25</v>
      </c>
      <c r="P1938" t="s">
        <v>2612</v>
      </c>
      <c r="T1938">
        <v>0.40412900000000002</v>
      </c>
    </row>
    <row r="1939" spans="1:20">
      <c r="A1939">
        <v>63</v>
      </c>
      <c r="B1939" t="s">
        <v>2619</v>
      </c>
      <c r="C1939" t="s">
        <v>15</v>
      </c>
      <c r="D1939" t="s">
        <v>2409</v>
      </c>
      <c r="E1939" t="s">
        <v>1622</v>
      </c>
      <c r="F1939" t="s">
        <v>224</v>
      </c>
      <c r="G1939" t="s">
        <v>225</v>
      </c>
      <c r="H1939" t="s">
        <v>2410</v>
      </c>
      <c r="I1939" t="s">
        <v>2411</v>
      </c>
      <c r="K1939" t="s">
        <v>1204</v>
      </c>
      <c r="L1939" t="s">
        <v>1206</v>
      </c>
      <c r="M1939" s="2">
        <v>0.46607928739813087</v>
      </c>
      <c r="N1939">
        <v>4</v>
      </c>
      <c r="O1939" t="s">
        <v>25</v>
      </c>
      <c r="P1939" t="s">
        <v>2612</v>
      </c>
      <c r="T1939">
        <v>0.46607999999999999</v>
      </c>
    </row>
    <row r="1940" spans="1:20">
      <c r="A1940">
        <v>102</v>
      </c>
      <c r="B1940" t="s">
        <v>2620</v>
      </c>
      <c r="C1940" t="s">
        <v>15</v>
      </c>
      <c r="D1940" t="s">
        <v>2409</v>
      </c>
      <c r="E1940" t="s">
        <v>1622</v>
      </c>
      <c r="F1940" t="s">
        <v>224</v>
      </c>
      <c r="G1940" t="s">
        <v>225</v>
      </c>
      <c r="H1940" t="s">
        <v>2410</v>
      </c>
      <c r="I1940" t="s">
        <v>2411</v>
      </c>
      <c r="K1940" t="s">
        <v>1204</v>
      </c>
      <c r="L1940" t="s">
        <v>1206</v>
      </c>
      <c r="M1940" s="2">
        <v>1.3496184414583159</v>
      </c>
      <c r="N1940">
        <v>4</v>
      </c>
      <c r="O1940" t="s">
        <v>25</v>
      </c>
      <c r="P1940" t="s">
        <v>2612</v>
      </c>
      <c r="T1940">
        <v>1.34962</v>
      </c>
    </row>
    <row r="1941" spans="1:20">
      <c r="A1941">
        <v>146</v>
      </c>
      <c r="B1941" t="s">
        <v>2621</v>
      </c>
      <c r="C1941" t="s">
        <v>15</v>
      </c>
      <c r="D1941" t="s">
        <v>2409</v>
      </c>
      <c r="E1941" t="s">
        <v>1622</v>
      </c>
      <c r="F1941" t="s">
        <v>224</v>
      </c>
      <c r="G1941" t="s">
        <v>225</v>
      </c>
      <c r="H1941" t="s">
        <v>2410</v>
      </c>
      <c r="I1941" t="s">
        <v>2411</v>
      </c>
      <c r="K1941" t="s">
        <v>1204</v>
      </c>
      <c r="L1941" t="s">
        <v>1206</v>
      </c>
      <c r="M1941" s="2">
        <v>25.917762328570795</v>
      </c>
      <c r="N1941">
        <v>4</v>
      </c>
      <c r="O1941" t="s">
        <v>25</v>
      </c>
      <c r="P1941" t="s">
        <v>64</v>
      </c>
      <c r="T1941">
        <v>25.917784999999999</v>
      </c>
    </row>
    <row r="1942" spans="1:20">
      <c r="A1942">
        <v>158</v>
      </c>
      <c r="B1942" t="s">
        <v>2622</v>
      </c>
      <c r="C1942" t="s">
        <v>15</v>
      </c>
      <c r="D1942" t="s">
        <v>2409</v>
      </c>
      <c r="E1942" t="s">
        <v>1622</v>
      </c>
      <c r="F1942" t="s">
        <v>224</v>
      </c>
      <c r="G1942" t="s">
        <v>225</v>
      </c>
      <c r="H1942" t="s">
        <v>2410</v>
      </c>
      <c r="I1942" t="s">
        <v>2411</v>
      </c>
      <c r="K1942" t="s">
        <v>1204</v>
      </c>
      <c r="L1942" t="s">
        <v>1206</v>
      </c>
      <c r="M1942" s="2">
        <v>18.7552781324286</v>
      </c>
      <c r="N1942">
        <v>4</v>
      </c>
      <c r="O1942" t="s">
        <v>25</v>
      </c>
      <c r="P1942" t="s">
        <v>64</v>
      </c>
      <c r="T1942">
        <v>18.755295</v>
      </c>
    </row>
    <row r="1943" spans="1:20">
      <c r="A1943">
        <v>185</v>
      </c>
      <c r="B1943" t="s">
        <v>2623</v>
      </c>
      <c r="C1943" t="s">
        <v>15</v>
      </c>
      <c r="D1943" t="s">
        <v>2409</v>
      </c>
      <c r="E1943" t="s">
        <v>1622</v>
      </c>
      <c r="F1943" t="s">
        <v>224</v>
      </c>
      <c r="G1943" t="s">
        <v>225</v>
      </c>
      <c r="H1943" t="s">
        <v>2410</v>
      </c>
      <c r="I1943" t="s">
        <v>2411</v>
      </c>
      <c r="K1943" t="s">
        <v>1204</v>
      </c>
      <c r="L1943" t="s">
        <v>1206</v>
      </c>
      <c r="M1943" s="2">
        <v>0.40461342126982403</v>
      </c>
      <c r="N1943">
        <v>4</v>
      </c>
      <c r="O1943" t="s">
        <v>25</v>
      </c>
      <c r="P1943" t="s">
        <v>2612</v>
      </c>
      <c r="T1943">
        <v>0.40461399999999997</v>
      </c>
    </row>
    <row r="1944" spans="1:20">
      <c r="A1944">
        <v>191</v>
      </c>
      <c r="B1944" t="s">
        <v>2624</v>
      </c>
      <c r="C1944" t="s">
        <v>15</v>
      </c>
      <c r="D1944" t="s">
        <v>2409</v>
      </c>
      <c r="E1944" t="s">
        <v>1622</v>
      </c>
      <c r="F1944" t="s">
        <v>224</v>
      </c>
      <c r="G1944" t="s">
        <v>225</v>
      </c>
      <c r="H1944" t="s">
        <v>2410</v>
      </c>
      <c r="I1944" t="s">
        <v>2411</v>
      </c>
      <c r="K1944" t="s">
        <v>1204</v>
      </c>
      <c r="L1944" t="s">
        <v>1206</v>
      </c>
      <c r="M1944" s="2">
        <v>7.5659578043223638E-2</v>
      </c>
      <c r="N1944">
        <v>4</v>
      </c>
      <c r="O1944" t="s">
        <v>25</v>
      </c>
      <c r="P1944" t="s">
        <v>2612</v>
      </c>
      <c r="T1944">
        <v>7.5660000000000005E-2</v>
      </c>
    </row>
    <row r="1945" spans="1:20">
      <c r="A1945">
        <v>196</v>
      </c>
      <c r="B1945" t="s">
        <v>2625</v>
      </c>
      <c r="C1945" t="s">
        <v>15</v>
      </c>
      <c r="D1945" t="s">
        <v>2409</v>
      </c>
      <c r="E1945" t="s">
        <v>1622</v>
      </c>
      <c r="F1945" t="s">
        <v>224</v>
      </c>
      <c r="G1945" t="s">
        <v>225</v>
      </c>
      <c r="H1945" t="s">
        <v>2410</v>
      </c>
      <c r="I1945" t="s">
        <v>2411</v>
      </c>
      <c r="K1945" t="s">
        <v>1204</v>
      </c>
      <c r="L1945" t="s">
        <v>1206</v>
      </c>
      <c r="M1945" s="2">
        <v>1.2750209903480723</v>
      </c>
      <c r="N1945">
        <v>4</v>
      </c>
      <c r="O1945" t="s">
        <v>25</v>
      </c>
      <c r="P1945" t="s">
        <v>2612</v>
      </c>
      <c r="T1945">
        <v>1.2750220000000001</v>
      </c>
    </row>
    <row r="1946" spans="1:20">
      <c r="A1946">
        <v>202</v>
      </c>
      <c r="B1946" t="s">
        <v>2626</v>
      </c>
      <c r="C1946" t="s">
        <v>15</v>
      </c>
      <c r="D1946" t="s">
        <v>2409</v>
      </c>
      <c r="E1946" t="s">
        <v>1622</v>
      </c>
      <c r="F1946" t="s">
        <v>224</v>
      </c>
      <c r="G1946" t="s">
        <v>225</v>
      </c>
      <c r="H1946" t="s">
        <v>2410</v>
      </c>
      <c r="I1946" t="s">
        <v>2411</v>
      </c>
      <c r="K1946" t="s">
        <v>1204</v>
      </c>
      <c r="L1946" t="s">
        <v>1206</v>
      </c>
      <c r="M1946" s="2">
        <v>0.81936761439733519</v>
      </c>
      <c r="N1946">
        <v>4</v>
      </c>
      <c r="O1946" t="s">
        <v>25</v>
      </c>
      <c r="P1946" t="s">
        <v>2614</v>
      </c>
      <c r="T1946">
        <v>0.81936799999999999</v>
      </c>
    </row>
    <row r="1947" spans="1:20">
      <c r="A1947">
        <v>209</v>
      </c>
      <c r="B1947" t="s">
        <v>2627</v>
      </c>
      <c r="C1947" t="s">
        <v>15</v>
      </c>
      <c r="D1947" t="s">
        <v>2409</v>
      </c>
      <c r="E1947" t="s">
        <v>1622</v>
      </c>
      <c r="F1947" t="s">
        <v>224</v>
      </c>
      <c r="G1947" t="s">
        <v>225</v>
      </c>
      <c r="H1947" t="s">
        <v>2410</v>
      </c>
      <c r="I1947" t="s">
        <v>2411</v>
      </c>
      <c r="K1947" t="s">
        <v>1204</v>
      </c>
      <c r="L1947" t="s">
        <v>1206</v>
      </c>
      <c r="M1947" s="2">
        <v>0.11683096054718967</v>
      </c>
      <c r="N1947">
        <v>4</v>
      </c>
      <c r="O1947" t="s">
        <v>25</v>
      </c>
      <c r="P1947" t="s">
        <v>2612</v>
      </c>
      <c r="T1947">
        <v>0.116831</v>
      </c>
    </row>
    <row r="1948" spans="1:20">
      <c r="A1948">
        <v>115</v>
      </c>
      <c r="B1948" t="s">
        <v>2635</v>
      </c>
      <c r="C1948" t="s">
        <v>15</v>
      </c>
      <c r="D1948" t="s">
        <v>2409</v>
      </c>
      <c r="E1948" t="s">
        <v>1622</v>
      </c>
      <c r="F1948" t="s">
        <v>224</v>
      </c>
      <c r="G1948" t="s">
        <v>225</v>
      </c>
      <c r="H1948" t="s">
        <v>2410</v>
      </c>
      <c r="I1948" t="s">
        <v>2411</v>
      </c>
      <c r="K1948" t="s">
        <v>184</v>
      </c>
      <c r="L1948" t="s">
        <v>185</v>
      </c>
      <c r="M1948" s="2">
        <v>0.53217537028708684</v>
      </c>
      <c r="N1948">
        <v>4</v>
      </c>
      <c r="O1948" t="s">
        <v>25</v>
      </c>
      <c r="P1948" t="s">
        <v>2632</v>
      </c>
      <c r="T1948">
        <v>0.53217599999999998</v>
      </c>
    </row>
    <row r="1949" spans="1:20">
      <c r="A1949">
        <v>117</v>
      </c>
      <c r="B1949" t="s">
        <v>2636</v>
      </c>
      <c r="C1949" t="s">
        <v>15</v>
      </c>
      <c r="D1949" t="s">
        <v>2409</v>
      </c>
      <c r="E1949" t="s">
        <v>1622</v>
      </c>
      <c r="F1949" t="s">
        <v>224</v>
      </c>
      <c r="G1949" t="s">
        <v>225</v>
      </c>
      <c r="H1949" t="s">
        <v>2410</v>
      </c>
      <c r="I1949" t="s">
        <v>2411</v>
      </c>
      <c r="K1949" t="s">
        <v>184</v>
      </c>
      <c r="L1949" t="s">
        <v>185</v>
      </c>
      <c r="M1949" s="2">
        <v>0.63155698714558939</v>
      </c>
      <c r="N1949">
        <v>4</v>
      </c>
      <c r="O1949" t="s">
        <v>25</v>
      </c>
      <c r="P1949" t="s">
        <v>2637</v>
      </c>
      <c r="T1949">
        <v>0.63155799999999995</v>
      </c>
    </row>
    <row r="1950" spans="1:20">
      <c r="A1950">
        <v>130</v>
      </c>
      <c r="B1950" t="s">
        <v>2638</v>
      </c>
      <c r="C1950" t="s">
        <v>15</v>
      </c>
      <c r="D1950" t="s">
        <v>2409</v>
      </c>
      <c r="E1950" t="s">
        <v>1622</v>
      </c>
      <c r="F1950" t="s">
        <v>224</v>
      </c>
      <c r="G1950" t="s">
        <v>225</v>
      </c>
      <c r="H1950" t="s">
        <v>2410</v>
      </c>
      <c r="I1950" t="s">
        <v>2411</v>
      </c>
      <c r="K1950" t="s">
        <v>184</v>
      </c>
      <c r="L1950" t="s">
        <v>185</v>
      </c>
      <c r="M1950" s="2">
        <v>0.13283911427625367</v>
      </c>
      <c r="N1950">
        <v>4</v>
      </c>
      <c r="O1950" t="s">
        <v>25</v>
      </c>
      <c r="P1950" t="s">
        <v>2637</v>
      </c>
      <c r="T1950">
        <v>0.13283900000000001</v>
      </c>
    </row>
    <row r="1951" spans="1:20">
      <c r="A1951">
        <v>167</v>
      </c>
      <c r="B1951" t="s">
        <v>2641</v>
      </c>
      <c r="C1951" t="s">
        <v>15</v>
      </c>
      <c r="D1951" t="s">
        <v>2409</v>
      </c>
      <c r="E1951" t="s">
        <v>1622</v>
      </c>
      <c r="F1951" t="s">
        <v>224</v>
      </c>
      <c r="G1951" t="s">
        <v>225</v>
      </c>
      <c r="H1951" t="s">
        <v>2410</v>
      </c>
      <c r="I1951" t="s">
        <v>2411</v>
      </c>
      <c r="K1951" t="s">
        <v>184</v>
      </c>
      <c r="L1951" t="s">
        <v>185</v>
      </c>
      <c r="M1951" s="2">
        <v>6.5855256915237984E-2</v>
      </c>
      <c r="N1951">
        <v>4</v>
      </c>
      <c r="O1951" t="s">
        <v>25</v>
      </c>
      <c r="P1951" t="s">
        <v>2642</v>
      </c>
      <c r="T1951">
        <v>6.5854999999999997E-2</v>
      </c>
    </row>
    <row r="1952" spans="1:20">
      <c r="A1952">
        <v>203</v>
      </c>
      <c r="B1952" t="s">
        <v>2643</v>
      </c>
      <c r="C1952" t="s">
        <v>15</v>
      </c>
      <c r="D1952" t="s">
        <v>2409</v>
      </c>
      <c r="E1952" t="s">
        <v>1622</v>
      </c>
      <c r="F1952" t="s">
        <v>224</v>
      </c>
      <c r="G1952" t="s">
        <v>225</v>
      </c>
      <c r="H1952" t="s">
        <v>2410</v>
      </c>
      <c r="I1952" t="s">
        <v>2411</v>
      </c>
      <c r="K1952" t="s">
        <v>184</v>
      </c>
      <c r="L1952" t="s">
        <v>185</v>
      </c>
      <c r="M1952" s="2">
        <v>0.11961255096543986</v>
      </c>
      <c r="N1952">
        <v>4</v>
      </c>
      <c r="O1952" t="s">
        <v>25</v>
      </c>
      <c r="P1952" t="s">
        <v>2637</v>
      </c>
      <c r="T1952">
        <v>0.119613</v>
      </c>
    </row>
    <row r="1953" spans="1:20">
      <c r="A1953">
        <v>140</v>
      </c>
      <c r="B1953" t="s">
        <v>2639</v>
      </c>
      <c r="C1953" t="s">
        <v>15</v>
      </c>
      <c r="D1953" t="s">
        <v>2409</v>
      </c>
      <c r="E1953" t="s">
        <v>1622</v>
      </c>
      <c r="F1953" t="s">
        <v>224</v>
      </c>
      <c r="G1953" t="s">
        <v>225</v>
      </c>
      <c r="H1953" t="s">
        <v>2410</v>
      </c>
      <c r="I1953" t="s">
        <v>2411</v>
      </c>
      <c r="K1953" t="s">
        <v>184</v>
      </c>
      <c r="L1953" t="s">
        <v>185</v>
      </c>
      <c r="M1953" s="2">
        <v>8.3274116228384473E-2</v>
      </c>
      <c r="N1953">
        <v>4</v>
      </c>
      <c r="O1953" t="s">
        <v>25</v>
      </c>
      <c r="P1953" t="s">
        <v>2632</v>
      </c>
      <c r="T1953">
        <v>8.3274000000000001E-2</v>
      </c>
    </row>
    <row r="1954" spans="1:20">
      <c r="A1954">
        <v>142</v>
      </c>
      <c r="B1954" t="s">
        <v>2640</v>
      </c>
      <c r="C1954" t="s">
        <v>15</v>
      </c>
      <c r="D1954" t="s">
        <v>2409</v>
      </c>
      <c r="E1954" t="s">
        <v>1622</v>
      </c>
      <c r="F1954" t="s">
        <v>224</v>
      </c>
      <c r="G1954" t="s">
        <v>225</v>
      </c>
      <c r="H1954" t="s">
        <v>2410</v>
      </c>
      <c r="I1954" t="s">
        <v>2411</v>
      </c>
      <c r="K1954" t="s">
        <v>184</v>
      </c>
      <c r="L1954" t="s">
        <v>185</v>
      </c>
      <c r="M1954" s="2">
        <v>0.75056060896596366</v>
      </c>
      <c r="N1954">
        <v>4</v>
      </c>
      <c r="O1954" t="s">
        <v>25</v>
      </c>
      <c r="P1954" t="s">
        <v>2632</v>
      </c>
      <c r="T1954">
        <v>0.75056100000000003</v>
      </c>
    </row>
    <row r="1955" spans="1:20">
      <c r="A1955">
        <v>79</v>
      </c>
      <c r="B1955" t="s">
        <v>2644</v>
      </c>
      <c r="C1955" t="s">
        <v>15</v>
      </c>
      <c r="D1955" t="s">
        <v>2409</v>
      </c>
      <c r="E1955" t="s">
        <v>1622</v>
      </c>
      <c r="F1955" t="s">
        <v>224</v>
      </c>
      <c r="G1955" t="s">
        <v>225</v>
      </c>
      <c r="H1955" t="s">
        <v>2410</v>
      </c>
      <c r="I1955" t="s">
        <v>2411</v>
      </c>
      <c r="K1955" t="s">
        <v>214</v>
      </c>
      <c r="L1955" t="s">
        <v>215</v>
      </c>
      <c r="M1955" s="2">
        <v>0.47251076142984927</v>
      </c>
      <c r="N1955">
        <v>4</v>
      </c>
      <c r="O1955" t="s">
        <v>25</v>
      </c>
      <c r="P1955" t="s">
        <v>2645</v>
      </c>
      <c r="T1955">
        <v>0.47251100000000001</v>
      </c>
    </row>
    <row r="1956" spans="1:20">
      <c r="A1956">
        <v>137</v>
      </c>
      <c r="B1956" t="s">
        <v>2646</v>
      </c>
      <c r="C1956" t="s">
        <v>15</v>
      </c>
      <c r="D1956" t="s">
        <v>2409</v>
      </c>
      <c r="E1956" t="s">
        <v>1622</v>
      </c>
      <c r="F1956" t="s">
        <v>224</v>
      </c>
      <c r="G1956" t="s">
        <v>225</v>
      </c>
      <c r="H1956" t="s">
        <v>2410</v>
      </c>
      <c r="I1956" t="s">
        <v>2411</v>
      </c>
      <c r="K1956" t="s">
        <v>214</v>
      </c>
      <c r="L1956" t="s">
        <v>215</v>
      </c>
      <c r="M1956" s="2">
        <v>0.15688570719026604</v>
      </c>
      <c r="N1956">
        <v>4</v>
      </c>
      <c r="O1956" t="s">
        <v>25</v>
      </c>
      <c r="P1956" t="s">
        <v>2645</v>
      </c>
      <c r="T1956">
        <v>0.156886</v>
      </c>
    </row>
    <row r="1957" spans="1:20">
      <c r="A1957">
        <v>145</v>
      </c>
      <c r="B1957" t="s">
        <v>2648</v>
      </c>
      <c r="C1957" t="s">
        <v>15</v>
      </c>
      <c r="D1957" t="s">
        <v>2409</v>
      </c>
      <c r="E1957" t="s">
        <v>1622</v>
      </c>
      <c r="F1957" t="s">
        <v>224</v>
      </c>
      <c r="G1957" t="s">
        <v>225</v>
      </c>
      <c r="H1957" t="s">
        <v>2410</v>
      </c>
      <c r="I1957" t="s">
        <v>2411</v>
      </c>
      <c r="K1957" t="s">
        <v>214</v>
      </c>
      <c r="L1957" t="s">
        <v>215</v>
      </c>
      <c r="M1957" s="2">
        <v>0.63132096712018704</v>
      </c>
      <c r="N1957">
        <v>4</v>
      </c>
      <c r="O1957" t="s">
        <v>25</v>
      </c>
      <c r="P1957" t="s">
        <v>2645</v>
      </c>
      <c r="T1957">
        <v>0.63132200000000005</v>
      </c>
    </row>
    <row r="1958" spans="1:20" s="4" customFormat="1">
      <c r="A1958" s="4">
        <v>143</v>
      </c>
      <c r="B1958" s="4" t="s">
        <v>2647</v>
      </c>
      <c r="C1958" s="4" t="s">
        <v>15</v>
      </c>
      <c r="D1958" s="4" t="s">
        <v>2409</v>
      </c>
      <c r="E1958" s="4" t="s">
        <v>1622</v>
      </c>
      <c r="F1958" s="4" t="s">
        <v>224</v>
      </c>
      <c r="G1958" s="4" t="s">
        <v>225</v>
      </c>
      <c r="H1958" s="4" t="s">
        <v>2410</v>
      </c>
      <c r="I1958" s="4" t="s">
        <v>2411</v>
      </c>
      <c r="K1958" s="4" t="s">
        <v>214</v>
      </c>
      <c r="L1958" s="4" t="s">
        <v>215</v>
      </c>
      <c r="M1958" s="5">
        <v>0.42117845539504706</v>
      </c>
      <c r="N1958" s="4">
        <v>4</v>
      </c>
      <c r="O1958" s="4" t="s">
        <v>25</v>
      </c>
      <c r="P1958" s="4" t="s">
        <v>2645</v>
      </c>
      <c r="T1958" s="4">
        <v>0.42117900000000003</v>
      </c>
    </row>
    <row r="1959" spans="1:20">
      <c r="A1959">
        <v>111</v>
      </c>
      <c r="B1959" t="s">
        <v>2283</v>
      </c>
      <c r="C1959" t="s">
        <v>15</v>
      </c>
      <c r="D1959" t="s">
        <v>2111</v>
      </c>
      <c r="E1959" t="s">
        <v>17</v>
      </c>
      <c r="F1959" t="s">
        <v>60</v>
      </c>
      <c r="G1959" t="s">
        <v>2112</v>
      </c>
      <c r="H1959" t="s">
        <v>2113</v>
      </c>
      <c r="I1959" t="s">
        <v>2114</v>
      </c>
      <c r="J1959" t="s">
        <v>2164</v>
      </c>
      <c r="K1959" t="s">
        <v>85</v>
      </c>
      <c r="L1959" t="s">
        <v>86</v>
      </c>
      <c r="M1959" s="2">
        <v>0.44854670806501828</v>
      </c>
      <c r="N1959">
        <v>1</v>
      </c>
      <c r="O1959" t="s">
        <v>87</v>
      </c>
      <c r="P1959" t="s">
        <v>2168</v>
      </c>
      <c r="T1959">
        <v>0.44854699999999997</v>
      </c>
    </row>
    <row r="1960" spans="1:20">
      <c r="A1960">
        <v>112</v>
      </c>
      <c r="B1960" t="s">
        <v>2284</v>
      </c>
      <c r="C1960" t="s">
        <v>15</v>
      </c>
      <c r="D1960" t="s">
        <v>2111</v>
      </c>
      <c r="E1960" t="s">
        <v>17</v>
      </c>
      <c r="F1960" t="s">
        <v>60</v>
      </c>
      <c r="G1960" t="s">
        <v>2112</v>
      </c>
      <c r="H1960" t="s">
        <v>2113</v>
      </c>
      <c r="I1960" t="s">
        <v>2114</v>
      </c>
      <c r="J1960" t="s">
        <v>2164</v>
      </c>
      <c r="K1960" t="s">
        <v>85</v>
      </c>
      <c r="L1960" t="s">
        <v>86</v>
      </c>
      <c r="M1960" s="2">
        <v>4.2856939479003469</v>
      </c>
      <c r="N1960">
        <v>1</v>
      </c>
      <c r="O1960" t="s">
        <v>87</v>
      </c>
      <c r="P1960" t="s">
        <v>2168</v>
      </c>
      <c r="T1960">
        <v>4.285698</v>
      </c>
    </row>
    <row r="1961" spans="1:20">
      <c r="A1961">
        <v>113</v>
      </c>
      <c r="B1961" t="s">
        <v>2285</v>
      </c>
      <c r="C1961" t="s">
        <v>15</v>
      </c>
      <c r="D1961" t="s">
        <v>2111</v>
      </c>
      <c r="E1961" t="s">
        <v>17</v>
      </c>
      <c r="F1961" t="s">
        <v>60</v>
      </c>
      <c r="G1961" t="s">
        <v>2112</v>
      </c>
      <c r="H1961" t="s">
        <v>2113</v>
      </c>
      <c r="I1961" t="s">
        <v>2114</v>
      </c>
      <c r="J1961" t="s">
        <v>2164</v>
      </c>
      <c r="K1961" t="s">
        <v>85</v>
      </c>
      <c r="L1961" t="s">
        <v>86</v>
      </c>
      <c r="M1961" s="2">
        <v>0.25666958184864314</v>
      </c>
      <c r="N1961">
        <v>1</v>
      </c>
      <c r="O1961" t="s">
        <v>87</v>
      </c>
      <c r="P1961" t="s">
        <v>2168</v>
      </c>
      <c r="T1961">
        <v>0.25667000000000001</v>
      </c>
    </row>
    <row r="1962" spans="1:20">
      <c r="A1962">
        <v>114</v>
      </c>
      <c r="B1962" t="s">
        <v>2286</v>
      </c>
      <c r="C1962" t="s">
        <v>15</v>
      </c>
      <c r="D1962" t="s">
        <v>2111</v>
      </c>
      <c r="E1962" t="s">
        <v>17</v>
      </c>
      <c r="F1962" t="s">
        <v>60</v>
      </c>
      <c r="G1962" t="s">
        <v>2112</v>
      </c>
      <c r="H1962" t="s">
        <v>2113</v>
      </c>
      <c r="I1962" t="s">
        <v>2114</v>
      </c>
      <c r="J1962" t="s">
        <v>2164</v>
      </c>
      <c r="K1962" t="s">
        <v>85</v>
      </c>
      <c r="L1962" t="s">
        <v>86</v>
      </c>
      <c r="M1962" s="2">
        <v>1.3884064697073781</v>
      </c>
      <c r="N1962">
        <v>1</v>
      </c>
      <c r="O1962" t="s">
        <v>87</v>
      </c>
      <c r="P1962" t="s">
        <v>2168</v>
      </c>
      <c r="T1962">
        <v>1.3884080000000001</v>
      </c>
    </row>
    <row r="1963" spans="1:20">
      <c r="A1963">
        <v>120</v>
      </c>
      <c r="B1963" t="s">
        <v>2290</v>
      </c>
      <c r="C1963" t="s">
        <v>15</v>
      </c>
      <c r="D1963" t="s">
        <v>2111</v>
      </c>
      <c r="E1963" t="s">
        <v>17</v>
      </c>
      <c r="F1963" t="s">
        <v>60</v>
      </c>
      <c r="G1963" t="s">
        <v>2112</v>
      </c>
      <c r="H1963" t="s">
        <v>2113</v>
      </c>
      <c r="I1963" t="s">
        <v>2114</v>
      </c>
      <c r="J1963" t="s">
        <v>2164</v>
      </c>
      <c r="K1963" t="s">
        <v>85</v>
      </c>
      <c r="L1963" t="s">
        <v>86</v>
      </c>
      <c r="M1963" s="2">
        <v>0.16426718171619478</v>
      </c>
      <c r="N1963">
        <v>1</v>
      </c>
      <c r="O1963" t="s">
        <v>87</v>
      </c>
      <c r="P1963" t="s">
        <v>2168</v>
      </c>
      <c r="T1963">
        <v>0.164267</v>
      </c>
    </row>
    <row r="1964" spans="1:20">
      <c r="A1964">
        <v>122</v>
      </c>
      <c r="B1964" t="s">
        <v>2291</v>
      </c>
      <c r="C1964" t="s">
        <v>15</v>
      </c>
      <c r="D1964" t="s">
        <v>2111</v>
      </c>
      <c r="E1964" t="s">
        <v>17</v>
      </c>
      <c r="F1964" t="s">
        <v>60</v>
      </c>
      <c r="G1964" t="s">
        <v>2112</v>
      </c>
      <c r="H1964" t="s">
        <v>2113</v>
      </c>
      <c r="I1964" t="s">
        <v>2114</v>
      </c>
      <c r="J1964" t="s">
        <v>2164</v>
      </c>
      <c r="K1964" t="s">
        <v>85</v>
      </c>
      <c r="L1964" t="s">
        <v>86</v>
      </c>
      <c r="M1964" s="2">
        <v>9.7143108978319001E-2</v>
      </c>
      <c r="N1964">
        <v>1</v>
      </c>
      <c r="O1964" t="s">
        <v>87</v>
      </c>
      <c r="P1964" t="s">
        <v>2168</v>
      </c>
      <c r="T1964">
        <v>9.7142999999999993E-2</v>
      </c>
    </row>
    <row r="1965" spans="1:20">
      <c r="A1965">
        <v>123</v>
      </c>
      <c r="B1965" t="s">
        <v>2292</v>
      </c>
      <c r="C1965" t="s">
        <v>15</v>
      </c>
      <c r="D1965" t="s">
        <v>2111</v>
      </c>
      <c r="E1965" t="s">
        <v>17</v>
      </c>
      <c r="F1965" t="s">
        <v>60</v>
      </c>
      <c r="G1965" t="s">
        <v>2112</v>
      </c>
      <c r="H1965" t="s">
        <v>2113</v>
      </c>
      <c r="I1965" t="s">
        <v>2114</v>
      </c>
      <c r="J1965" t="s">
        <v>2164</v>
      </c>
      <c r="K1965" t="s">
        <v>85</v>
      </c>
      <c r="L1965" t="s">
        <v>86</v>
      </c>
      <c r="M1965" s="2">
        <v>5.4570060768101687</v>
      </c>
      <c r="N1965">
        <v>1</v>
      </c>
      <c r="O1965" t="s">
        <v>87</v>
      </c>
      <c r="P1965" t="s">
        <v>2168</v>
      </c>
      <c r="T1965">
        <v>5.4570109999999996</v>
      </c>
    </row>
    <row r="1966" spans="1:20">
      <c r="A1966">
        <v>124</v>
      </c>
      <c r="B1966" t="s">
        <v>2293</v>
      </c>
      <c r="C1966" t="s">
        <v>15</v>
      </c>
      <c r="D1966" t="s">
        <v>2111</v>
      </c>
      <c r="E1966" t="s">
        <v>17</v>
      </c>
      <c r="F1966" t="s">
        <v>60</v>
      </c>
      <c r="G1966" t="s">
        <v>2112</v>
      </c>
      <c r="H1966" t="s">
        <v>2113</v>
      </c>
      <c r="I1966" t="s">
        <v>2114</v>
      </c>
      <c r="J1966" t="s">
        <v>2164</v>
      </c>
      <c r="K1966" t="s">
        <v>85</v>
      </c>
      <c r="L1966" t="s">
        <v>86</v>
      </c>
      <c r="M1966" s="2">
        <v>1.2322060592657023</v>
      </c>
      <c r="N1966">
        <v>1</v>
      </c>
      <c r="O1966" t="s">
        <v>87</v>
      </c>
      <c r="P1966" t="s">
        <v>2168</v>
      </c>
      <c r="T1966">
        <v>1.2322070000000001</v>
      </c>
    </row>
    <row r="1967" spans="1:20">
      <c r="A1967">
        <v>127</v>
      </c>
      <c r="B1967" t="s">
        <v>2294</v>
      </c>
      <c r="C1967" t="s">
        <v>15</v>
      </c>
      <c r="D1967" t="s">
        <v>2111</v>
      </c>
      <c r="E1967" t="s">
        <v>17</v>
      </c>
      <c r="F1967" t="s">
        <v>60</v>
      </c>
      <c r="G1967" t="s">
        <v>2112</v>
      </c>
      <c r="H1967" t="s">
        <v>2113</v>
      </c>
      <c r="I1967" t="s">
        <v>2114</v>
      </c>
      <c r="J1967" t="s">
        <v>2164</v>
      </c>
      <c r="K1967" t="s">
        <v>85</v>
      </c>
      <c r="L1967" t="s">
        <v>86</v>
      </c>
      <c r="M1967" s="2">
        <v>0.40277638712483255</v>
      </c>
      <c r="N1967">
        <v>1</v>
      </c>
      <c r="O1967" t="s">
        <v>87</v>
      </c>
      <c r="P1967" t="s">
        <v>2168</v>
      </c>
      <c r="T1967">
        <v>0.402777</v>
      </c>
    </row>
    <row r="1968" spans="1:20">
      <c r="A1968">
        <v>504</v>
      </c>
      <c r="B1968" t="s">
        <v>2163</v>
      </c>
      <c r="C1968" t="s">
        <v>15</v>
      </c>
      <c r="D1968" t="s">
        <v>2111</v>
      </c>
      <c r="E1968" t="s">
        <v>17</v>
      </c>
      <c r="F1968" t="s">
        <v>60</v>
      </c>
      <c r="G1968" t="s">
        <v>2112</v>
      </c>
      <c r="H1968" t="s">
        <v>2113</v>
      </c>
      <c r="I1968" t="s">
        <v>2114</v>
      </c>
      <c r="J1968" t="s">
        <v>2164</v>
      </c>
      <c r="K1968" t="s">
        <v>85</v>
      </c>
      <c r="L1968" t="s">
        <v>86</v>
      </c>
      <c r="M1968" s="2">
        <v>1.2485232236845356</v>
      </c>
      <c r="N1968">
        <v>1</v>
      </c>
      <c r="O1968" t="s">
        <v>87</v>
      </c>
      <c r="P1968" t="s">
        <v>2165</v>
      </c>
      <c r="Q1968" s="2">
        <f>SUM(M1959:M1968)</f>
        <v>14.981238745101139</v>
      </c>
      <c r="T1968">
        <v>1.248524</v>
      </c>
    </row>
    <row r="1969" spans="1:20">
      <c r="A1969">
        <v>106</v>
      </c>
      <c r="B1969" t="s">
        <v>2163</v>
      </c>
      <c r="C1969" t="s">
        <v>15</v>
      </c>
      <c r="D1969" t="s">
        <v>2111</v>
      </c>
      <c r="E1969" t="s">
        <v>17</v>
      </c>
      <c r="F1969" t="s">
        <v>60</v>
      </c>
      <c r="G1969" t="s">
        <v>2112</v>
      </c>
      <c r="H1969" t="s">
        <v>2113</v>
      </c>
      <c r="I1969" t="s">
        <v>2114</v>
      </c>
      <c r="J1969" t="s">
        <v>2164</v>
      </c>
      <c r="K1969" t="s">
        <v>23</v>
      </c>
      <c r="L1969" t="s">
        <v>24</v>
      </c>
      <c r="M1969" s="2">
        <v>1.3356624671967896</v>
      </c>
      <c r="N1969">
        <v>4</v>
      </c>
      <c r="O1969" t="s">
        <v>25</v>
      </c>
      <c r="P1969" t="s">
        <v>2165</v>
      </c>
      <c r="T1969">
        <v>1.335664</v>
      </c>
    </row>
    <row r="1970" spans="1:20">
      <c r="A1970">
        <v>109</v>
      </c>
      <c r="B1970" t="s">
        <v>2167</v>
      </c>
      <c r="C1970" t="s">
        <v>15</v>
      </c>
      <c r="D1970" t="s">
        <v>2111</v>
      </c>
      <c r="E1970" t="s">
        <v>17</v>
      </c>
      <c r="F1970" t="s">
        <v>60</v>
      </c>
      <c r="G1970" t="s">
        <v>2112</v>
      </c>
      <c r="H1970" t="s">
        <v>2113</v>
      </c>
      <c r="I1970" t="s">
        <v>2114</v>
      </c>
      <c r="J1970" t="s">
        <v>2164</v>
      </c>
      <c r="K1970" t="s">
        <v>23</v>
      </c>
      <c r="L1970" t="s">
        <v>24</v>
      </c>
      <c r="M1970" s="2">
        <v>4.088556272023248</v>
      </c>
      <c r="N1970">
        <v>4</v>
      </c>
      <c r="O1970" t="s">
        <v>25</v>
      </c>
      <c r="P1970" t="s">
        <v>2168</v>
      </c>
      <c r="T1970">
        <v>4.0885600000000002</v>
      </c>
    </row>
    <row r="1971" spans="1:20">
      <c r="A1971">
        <v>119</v>
      </c>
      <c r="B1971" t="s">
        <v>2171</v>
      </c>
      <c r="C1971" t="s">
        <v>15</v>
      </c>
      <c r="D1971" t="s">
        <v>2111</v>
      </c>
      <c r="E1971" t="s">
        <v>17</v>
      </c>
      <c r="F1971" t="s">
        <v>60</v>
      </c>
      <c r="G1971" t="s">
        <v>2112</v>
      </c>
      <c r="H1971" t="s">
        <v>2113</v>
      </c>
      <c r="I1971" t="s">
        <v>2114</v>
      </c>
      <c r="J1971" t="s">
        <v>2164</v>
      </c>
      <c r="K1971" t="s">
        <v>23</v>
      </c>
      <c r="L1971" t="s">
        <v>24</v>
      </c>
      <c r="M1971" s="2">
        <v>3.0226556967624281</v>
      </c>
      <c r="N1971">
        <v>4</v>
      </c>
      <c r="O1971" t="s">
        <v>25</v>
      </c>
      <c r="P1971" t="s">
        <v>2168</v>
      </c>
      <c r="T1971">
        <v>3.0226579999999998</v>
      </c>
    </row>
    <row r="1972" spans="1:20">
      <c r="A1972">
        <v>63</v>
      </c>
      <c r="B1972" t="s">
        <v>2260</v>
      </c>
      <c r="C1972" t="s">
        <v>15</v>
      </c>
      <c r="D1972" t="s">
        <v>2111</v>
      </c>
      <c r="E1972" t="s">
        <v>17</v>
      </c>
      <c r="F1972" t="s">
        <v>60</v>
      </c>
      <c r="G1972" t="s">
        <v>2112</v>
      </c>
      <c r="H1972" t="s">
        <v>2113</v>
      </c>
      <c r="I1972" t="s">
        <v>2114</v>
      </c>
      <c r="J1972" t="s">
        <v>2141</v>
      </c>
      <c r="K1972" t="s">
        <v>85</v>
      </c>
      <c r="L1972" t="s">
        <v>86</v>
      </c>
      <c r="M1972" s="2">
        <v>10.594150654828683</v>
      </c>
      <c r="N1972">
        <v>1</v>
      </c>
      <c r="O1972" t="s">
        <v>87</v>
      </c>
      <c r="P1972" t="s">
        <v>2145</v>
      </c>
      <c r="T1972">
        <v>10.59416</v>
      </c>
    </row>
    <row r="1973" spans="1:20">
      <c r="A1973">
        <v>65</v>
      </c>
      <c r="B1973" t="s">
        <v>2261</v>
      </c>
      <c r="C1973" t="s">
        <v>15</v>
      </c>
      <c r="D1973" t="s">
        <v>2111</v>
      </c>
      <c r="E1973" t="s">
        <v>17</v>
      </c>
      <c r="F1973" t="s">
        <v>60</v>
      </c>
      <c r="G1973" t="s">
        <v>2112</v>
      </c>
      <c r="H1973" t="s">
        <v>2113</v>
      </c>
      <c r="I1973" t="s">
        <v>2114</v>
      </c>
      <c r="J1973" t="s">
        <v>2141</v>
      </c>
      <c r="K1973" t="s">
        <v>85</v>
      </c>
      <c r="L1973" t="s">
        <v>86</v>
      </c>
      <c r="M1973" s="2">
        <v>10.601143107989898</v>
      </c>
      <c r="N1973">
        <v>1</v>
      </c>
      <c r="O1973" t="s">
        <v>87</v>
      </c>
      <c r="P1973" t="s">
        <v>2145</v>
      </c>
      <c r="T1973">
        <v>10.601152000000001</v>
      </c>
    </row>
    <row r="1974" spans="1:20">
      <c r="A1974">
        <v>66</v>
      </c>
      <c r="B1974" t="s">
        <v>2262</v>
      </c>
      <c r="C1974" t="s">
        <v>15</v>
      </c>
      <c r="D1974" t="s">
        <v>2111</v>
      </c>
      <c r="E1974" t="s">
        <v>17</v>
      </c>
      <c r="F1974" t="s">
        <v>60</v>
      </c>
      <c r="G1974" t="s">
        <v>2112</v>
      </c>
      <c r="H1974" t="s">
        <v>2113</v>
      </c>
      <c r="I1974" t="s">
        <v>2114</v>
      </c>
      <c r="J1974" t="s">
        <v>2141</v>
      </c>
      <c r="K1974" t="s">
        <v>85</v>
      </c>
      <c r="L1974" t="s">
        <v>86</v>
      </c>
      <c r="M1974" s="2">
        <v>10.888315160395962</v>
      </c>
      <c r="N1974">
        <v>1</v>
      </c>
      <c r="O1974" t="s">
        <v>87</v>
      </c>
      <c r="P1974" t="s">
        <v>2145</v>
      </c>
      <c r="T1974">
        <v>10.888325</v>
      </c>
    </row>
    <row r="1975" spans="1:20">
      <c r="A1975">
        <v>67</v>
      </c>
      <c r="B1975" t="s">
        <v>2263</v>
      </c>
      <c r="C1975" t="s">
        <v>15</v>
      </c>
      <c r="D1975" t="s">
        <v>2111</v>
      </c>
      <c r="E1975" t="s">
        <v>17</v>
      </c>
      <c r="F1975" t="s">
        <v>60</v>
      </c>
      <c r="G1975" t="s">
        <v>2112</v>
      </c>
      <c r="H1975" t="s">
        <v>2113</v>
      </c>
      <c r="I1975" t="s">
        <v>2114</v>
      </c>
      <c r="J1975" t="s">
        <v>2141</v>
      </c>
      <c r="K1975" t="s">
        <v>85</v>
      </c>
      <c r="L1975" t="s">
        <v>86</v>
      </c>
      <c r="M1975" s="2">
        <v>2.7490236867596112</v>
      </c>
      <c r="N1975">
        <v>1</v>
      </c>
      <c r="O1975" t="s">
        <v>87</v>
      </c>
      <c r="P1975" t="s">
        <v>2145</v>
      </c>
      <c r="T1975">
        <v>2.7490260000000002</v>
      </c>
    </row>
    <row r="1976" spans="1:20">
      <c r="A1976">
        <v>68</v>
      </c>
      <c r="B1976" t="s">
        <v>2264</v>
      </c>
      <c r="C1976" t="s">
        <v>15</v>
      </c>
      <c r="D1976" t="s">
        <v>2111</v>
      </c>
      <c r="E1976" t="s">
        <v>17</v>
      </c>
      <c r="F1976" t="s">
        <v>60</v>
      </c>
      <c r="G1976" t="s">
        <v>2112</v>
      </c>
      <c r="H1976" t="s">
        <v>2113</v>
      </c>
      <c r="I1976" t="s">
        <v>2114</v>
      </c>
      <c r="J1976" t="s">
        <v>2141</v>
      </c>
      <c r="K1976" t="s">
        <v>85</v>
      </c>
      <c r="L1976" t="s">
        <v>86</v>
      </c>
      <c r="M1976" s="2">
        <v>5.8231322417874596</v>
      </c>
      <c r="N1976">
        <v>1</v>
      </c>
      <c r="O1976" t="s">
        <v>87</v>
      </c>
      <c r="P1976" t="s">
        <v>2145</v>
      </c>
      <c r="T1976">
        <v>5.823137</v>
      </c>
    </row>
    <row r="1977" spans="1:20">
      <c r="A1977">
        <v>502</v>
      </c>
      <c r="B1977" t="s">
        <v>26</v>
      </c>
      <c r="C1977" t="s">
        <v>15</v>
      </c>
      <c r="D1977" t="s">
        <v>2111</v>
      </c>
      <c r="E1977" t="s">
        <v>17</v>
      </c>
      <c r="F1977" t="s">
        <v>60</v>
      </c>
      <c r="G1977" t="s">
        <v>2112</v>
      </c>
      <c r="H1977" t="s">
        <v>2113</v>
      </c>
      <c r="I1977" t="s">
        <v>2114</v>
      </c>
      <c r="J1977" t="s">
        <v>2141</v>
      </c>
      <c r="K1977" t="s">
        <v>85</v>
      </c>
      <c r="L1977" t="s">
        <v>86</v>
      </c>
      <c r="M1977" s="2">
        <v>9.5522548578403992</v>
      </c>
      <c r="N1977">
        <v>1</v>
      </c>
      <c r="O1977" t="s">
        <v>87</v>
      </c>
      <c r="P1977" t="s">
        <v>2145</v>
      </c>
      <c r="Q1977" s="2">
        <f>SUM(M1972:M1977)</f>
        <v>50.208019709602013</v>
      </c>
      <c r="T1977">
        <v>9.5522629999999999</v>
      </c>
    </row>
    <row r="1978" spans="1:20">
      <c r="A1978">
        <v>57</v>
      </c>
      <c r="B1978" t="s">
        <v>2140</v>
      </c>
      <c r="C1978" t="s">
        <v>15</v>
      </c>
      <c r="D1978" t="s">
        <v>2111</v>
      </c>
      <c r="E1978" t="s">
        <v>17</v>
      </c>
      <c r="F1978" t="s">
        <v>60</v>
      </c>
      <c r="G1978" t="s">
        <v>2112</v>
      </c>
      <c r="H1978" t="s">
        <v>2113</v>
      </c>
      <c r="I1978" t="s">
        <v>2114</v>
      </c>
      <c r="J1978" t="s">
        <v>2141</v>
      </c>
      <c r="K1978" t="s">
        <v>23</v>
      </c>
      <c r="L1978" t="s">
        <v>24</v>
      </c>
      <c r="M1978" s="2">
        <v>3.7071030764592794</v>
      </c>
      <c r="N1978">
        <v>4</v>
      </c>
      <c r="O1978" t="s">
        <v>25</v>
      </c>
      <c r="P1978" t="s">
        <v>2142</v>
      </c>
      <c r="T1978">
        <v>3.707106</v>
      </c>
    </row>
    <row r="1979" spans="1:20">
      <c r="A1979">
        <v>58</v>
      </c>
      <c r="B1979" t="s">
        <v>2143</v>
      </c>
      <c r="C1979" t="s">
        <v>15</v>
      </c>
      <c r="D1979" t="s">
        <v>2111</v>
      </c>
      <c r="E1979" t="s">
        <v>17</v>
      </c>
      <c r="F1979" t="s">
        <v>60</v>
      </c>
      <c r="G1979" t="s">
        <v>2112</v>
      </c>
      <c r="H1979" t="s">
        <v>2113</v>
      </c>
      <c r="I1979" t="s">
        <v>2114</v>
      </c>
      <c r="J1979" t="s">
        <v>2141</v>
      </c>
      <c r="K1979" t="s">
        <v>23</v>
      </c>
      <c r="L1979" t="s">
        <v>24</v>
      </c>
      <c r="M1979" s="2">
        <v>0.42117212727892739</v>
      </c>
      <c r="N1979">
        <v>4</v>
      </c>
      <c r="O1979" t="s">
        <v>25</v>
      </c>
      <c r="P1979" t="s">
        <v>2142</v>
      </c>
      <c r="T1979">
        <v>0.42117199999999999</v>
      </c>
    </row>
    <row r="1980" spans="1:20">
      <c r="A1980">
        <v>60</v>
      </c>
      <c r="B1980" t="s">
        <v>2144</v>
      </c>
      <c r="C1980" t="s">
        <v>15</v>
      </c>
      <c r="D1980" t="s">
        <v>2111</v>
      </c>
      <c r="E1980" t="s">
        <v>17</v>
      </c>
      <c r="F1980" t="s">
        <v>60</v>
      </c>
      <c r="G1980" t="s">
        <v>2112</v>
      </c>
      <c r="H1980" t="s">
        <v>2113</v>
      </c>
      <c r="I1980" t="s">
        <v>2114</v>
      </c>
      <c r="J1980" t="s">
        <v>2141</v>
      </c>
      <c r="K1980" t="s">
        <v>23</v>
      </c>
      <c r="L1980" t="s">
        <v>24</v>
      </c>
      <c r="M1980" s="2">
        <v>16.957854369560597</v>
      </c>
      <c r="N1980">
        <v>4</v>
      </c>
      <c r="O1980" t="s">
        <v>25</v>
      </c>
      <c r="P1980" t="s">
        <v>2145</v>
      </c>
      <c r="T1980">
        <v>16.957868999999999</v>
      </c>
    </row>
    <row r="1981" spans="1:20">
      <c r="A1981">
        <v>64</v>
      </c>
      <c r="B1981" t="s">
        <v>2146</v>
      </c>
      <c r="C1981" t="s">
        <v>15</v>
      </c>
      <c r="D1981" t="s">
        <v>2111</v>
      </c>
      <c r="E1981" t="s">
        <v>17</v>
      </c>
      <c r="F1981" t="s">
        <v>60</v>
      </c>
      <c r="G1981" t="s">
        <v>2112</v>
      </c>
      <c r="H1981" t="s">
        <v>2113</v>
      </c>
      <c r="I1981" t="s">
        <v>2114</v>
      </c>
      <c r="J1981" t="s">
        <v>2141</v>
      </c>
      <c r="K1981" t="s">
        <v>23</v>
      </c>
      <c r="L1981" t="s">
        <v>24</v>
      </c>
      <c r="M1981" s="2">
        <v>0.55254590695007977</v>
      </c>
      <c r="N1981">
        <v>4</v>
      </c>
      <c r="O1981" t="s">
        <v>25</v>
      </c>
      <c r="P1981" t="s">
        <v>2145</v>
      </c>
      <c r="T1981">
        <v>0.55254599999999998</v>
      </c>
    </row>
    <row r="1982" spans="1:20">
      <c r="A1982">
        <v>70</v>
      </c>
      <c r="B1982" t="s">
        <v>2147</v>
      </c>
      <c r="C1982" t="s">
        <v>15</v>
      </c>
      <c r="D1982" t="s">
        <v>2111</v>
      </c>
      <c r="E1982" t="s">
        <v>17</v>
      </c>
      <c r="F1982" t="s">
        <v>60</v>
      </c>
      <c r="G1982" t="s">
        <v>2112</v>
      </c>
      <c r="H1982" t="s">
        <v>2113</v>
      </c>
      <c r="I1982" t="s">
        <v>2114</v>
      </c>
      <c r="J1982" t="s">
        <v>2141</v>
      </c>
      <c r="K1982" t="s">
        <v>23</v>
      </c>
      <c r="L1982" t="s">
        <v>24</v>
      </c>
      <c r="M1982" s="2">
        <v>6.0810632752306732</v>
      </c>
      <c r="N1982">
        <v>4</v>
      </c>
      <c r="O1982" t="s">
        <v>25</v>
      </c>
      <c r="P1982" t="s">
        <v>2145</v>
      </c>
      <c r="T1982">
        <v>6.0810690000000003</v>
      </c>
    </row>
    <row r="1983" spans="1:20">
      <c r="A1983">
        <v>71</v>
      </c>
      <c r="B1983" t="s">
        <v>2148</v>
      </c>
      <c r="C1983" t="s">
        <v>15</v>
      </c>
      <c r="D1983" t="s">
        <v>2111</v>
      </c>
      <c r="E1983" t="s">
        <v>17</v>
      </c>
      <c r="F1983" t="s">
        <v>60</v>
      </c>
      <c r="G1983" t="s">
        <v>2112</v>
      </c>
      <c r="H1983" t="s">
        <v>2113</v>
      </c>
      <c r="I1983" t="s">
        <v>2114</v>
      </c>
      <c r="J1983" t="s">
        <v>2141</v>
      </c>
      <c r="K1983" t="s">
        <v>23</v>
      </c>
      <c r="L1983" t="s">
        <v>24</v>
      </c>
      <c r="M1983" s="2">
        <v>10.518562515382296</v>
      </c>
      <c r="N1983">
        <v>4</v>
      </c>
      <c r="O1983" t="s">
        <v>25</v>
      </c>
      <c r="P1983" t="s">
        <v>2145</v>
      </c>
      <c r="T1983">
        <v>10.518572000000001</v>
      </c>
    </row>
    <row r="1984" spans="1:20">
      <c r="A1984">
        <v>3</v>
      </c>
      <c r="B1984" t="s">
        <v>2321</v>
      </c>
      <c r="C1984" t="s">
        <v>15</v>
      </c>
      <c r="D1984" t="s">
        <v>2111</v>
      </c>
      <c r="E1984" t="s">
        <v>17</v>
      </c>
      <c r="F1984" t="s">
        <v>60</v>
      </c>
      <c r="G1984" t="s">
        <v>2112</v>
      </c>
      <c r="H1984" t="s">
        <v>2113</v>
      </c>
      <c r="I1984" t="s">
        <v>2114</v>
      </c>
      <c r="J1984" t="s">
        <v>3273</v>
      </c>
      <c r="K1984" t="s">
        <v>85</v>
      </c>
      <c r="L1984" t="s">
        <v>86</v>
      </c>
      <c r="M1984" s="2">
        <v>5.2303250322472232</v>
      </c>
      <c r="N1984">
        <v>1</v>
      </c>
      <c r="O1984" t="s">
        <v>87</v>
      </c>
      <c r="P1984" t="s">
        <v>2320</v>
      </c>
      <c r="T1984">
        <v>5.2303300000000004</v>
      </c>
    </row>
    <row r="1985" spans="1:20">
      <c r="A1985">
        <v>8</v>
      </c>
      <c r="B1985" t="s">
        <v>2326</v>
      </c>
      <c r="C1985" t="s">
        <v>15</v>
      </c>
      <c r="D1985" t="s">
        <v>2111</v>
      </c>
      <c r="E1985" t="s">
        <v>17</v>
      </c>
      <c r="F1985" t="s">
        <v>60</v>
      </c>
      <c r="G1985" t="s">
        <v>2112</v>
      </c>
      <c r="H1985" t="s">
        <v>2113</v>
      </c>
      <c r="I1985" t="s">
        <v>2114</v>
      </c>
      <c r="J1985" t="s">
        <v>3273</v>
      </c>
      <c r="K1985" t="s">
        <v>128</v>
      </c>
      <c r="L1985" t="s">
        <v>129</v>
      </c>
      <c r="M1985" s="2">
        <v>1.2536176907528307</v>
      </c>
      <c r="N1985">
        <v>1</v>
      </c>
      <c r="O1985" t="s">
        <v>87</v>
      </c>
      <c r="P1985" t="s">
        <v>2320</v>
      </c>
      <c r="T1985">
        <v>1.253619</v>
      </c>
    </row>
    <row r="1986" spans="1:20">
      <c r="A1986">
        <v>10</v>
      </c>
      <c r="B1986" t="s">
        <v>2328</v>
      </c>
      <c r="C1986" t="s">
        <v>15</v>
      </c>
      <c r="D1986" t="s">
        <v>2111</v>
      </c>
      <c r="E1986" t="s">
        <v>17</v>
      </c>
      <c r="F1986" t="s">
        <v>60</v>
      </c>
      <c r="G1986" t="s">
        <v>2112</v>
      </c>
      <c r="H1986" t="s">
        <v>2113</v>
      </c>
      <c r="I1986" t="s">
        <v>2114</v>
      </c>
      <c r="J1986" t="s">
        <v>3273</v>
      </c>
      <c r="K1986" t="s">
        <v>128</v>
      </c>
      <c r="L1986" t="s">
        <v>129</v>
      </c>
      <c r="M1986" s="2">
        <v>1.9758164670880631</v>
      </c>
      <c r="N1986">
        <v>1</v>
      </c>
      <c r="O1986" t="s">
        <v>87</v>
      </c>
      <c r="P1986" t="s">
        <v>2320</v>
      </c>
      <c r="T1986">
        <v>1.9758180000000001</v>
      </c>
    </row>
    <row r="1987" spans="1:20">
      <c r="A1987">
        <v>4</v>
      </c>
      <c r="B1987" t="s">
        <v>2322</v>
      </c>
      <c r="C1987" t="s">
        <v>15</v>
      </c>
      <c r="D1987" t="s">
        <v>2111</v>
      </c>
      <c r="E1987" t="s">
        <v>17</v>
      </c>
      <c r="F1987" t="s">
        <v>60</v>
      </c>
      <c r="G1987" t="s">
        <v>2112</v>
      </c>
      <c r="H1987" t="s">
        <v>2113</v>
      </c>
      <c r="I1987" t="s">
        <v>2114</v>
      </c>
      <c r="J1987" t="s">
        <v>3273</v>
      </c>
      <c r="K1987" t="s">
        <v>1277</v>
      </c>
      <c r="L1987" t="s">
        <v>1278</v>
      </c>
      <c r="M1987" s="2">
        <v>1.7901862718255634</v>
      </c>
      <c r="N1987">
        <v>1</v>
      </c>
      <c r="O1987" t="s">
        <v>87</v>
      </c>
      <c r="P1987" t="s">
        <v>2320</v>
      </c>
      <c r="Q1987" s="2">
        <f>SUM(M1984:M1987)</f>
        <v>10.249945461913679</v>
      </c>
      <c r="T1987">
        <v>1.7901879999999999</v>
      </c>
    </row>
    <row r="1988" spans="1:20">
      <c r="A1988">
        <v>2</v>
      </c>
      <c r="B1988" t="s">
        <v>2319</v>
      </c>
      <c r="C1988" t="s">
        <v>15</v>
      </c>
      <c r="D1988" t="s">
        <v>2111</v>
      </c>
      <c r="E1988" t="s">
        <v>17</v>
      </c>
      <c r="F1988" t="s">
        <v>60</v>
      </c>
      <c r="G1988" t="s">
        <v>2112</v>
      </c>
      <c r="H1988" t="s">
        <v>2113</v>
      </c>
      <c r="I1988" t="s">
        <v>2114</v>
      </c>
      <c r="J1988" t="s">
        <v>3273</v>
      </c>
      <c r="K1988" t="s">
        <v>23</v>
      </c>
      <c r="L1988" t="s">
        <v>24</v>
      </c>
      <c r="M1988" s="2">
        <v>1.8037086234759789</v>
      </c>
      <c r="N1988">
        <v>4</v>
      </c>
      <c r="O1988" t="s">
        <v>25</v>
      </c>
      <c r="P1988" t="s">
        <v>2320</v>
      </c>
      <c r="T1988">
        <v>1.8037099999999999</v>
      </c>
    </row>
    <row r="1989" spans="1:20">
      <c r="A1989">
        <v>5</v>
      </c>
      <c r="B1989" t="s">
        <v>2323</v>
      </c>
      <c r="C1989" t="s">
        <v>15</v>
      </c>
      <c r="D1989" t="s">
        <v>2111</v>
      </c>
      <c r="E1989" t="s">
        <v>17</v>
      </c>
      <c r="F1989" t="s">
        <v>60</v>
      </c>
      <c r="G1989" t="s">
        <v>2112</v>
      </c>
      <c r="H1989" t="s">
        <v>2113</v>
      </c>
      <c r="I1989" t="s">
        <v>2114</v>
      </c>
      <c r="J1989" t="s">
        <v>3273</v>
      </c>
      <c r="K1989" t="s">
        <v>23</v>
      </c>
      <c r="L1989" t="s">
        <v>24</v>
      </c>
      <c r="M1989" s="2">
        <v>0.58123538916592121</v>
      </c>
      <c r="N1989">
        <v>4</v>
      </c>
      <c r="O1989" t="s">
        <v>25</v>
      </c>
      <c r="P1989" t="s">
        <v>2320</v>
      </c>
      <c r="T1989">
        <v>0.58123599999999997</v>
      </c>
    </row>
    <row r="1990" spans="1:20">
      <c r="A1990">
        <v>6</v>
      </c>
      <c r="B1990" t="s">
        <v>2324</v>
      </c>
      <c r="C1990" t="s">
        <v>15</v>
      </c>
      <c r="D1990" t="s">
        <v>2111</v>
      </c>
      <c r="E1990" t="s">
        <v>17</v>
      </c>
      <c r="F1990" t="s">
        <v>60</v>
      </c>
      <c r="G1990" t="s">
        <v>2112</v>
      </c>
      <c r="H1990" t="s">
        <v>2113</v>
      </c>
      <c r="I1990" t="s">
        <v>2114</v>
      </c>
      <c r="J1990" t="s">
        <v>3273</v>
      </c>
      <c r="K1990" t="s">
        <v>23</v>
      </c>
      <c r="L1990" t="s">
        <v>24</v>
      </c>
      <c r="M1990" s="2">
        <v>0.80342268203001832</v>
      </c>
      <c r="N1990">
        <v>4</v>
      </c>
      <c r="O1990" t="s">
        <v>25</v>
      </c>
      <c r="P1990" t="s">
        <v>2320</v>
      </c>
      <c r="T1990">
        <v>0.803423</v>
      </c>
    </row>
    <row r="1991" spans="1:20">
      <c r="A1991">
        <v>7</v>
      </c>
      <c r="B1991" t="s">
        <v>2325</v>
      </c>
      <c r="C1991" t="s">
        <v>15</v>
      </c>
      <c r="D1991" t="s">
        <v>2111</v>
      </c>
      <c r="E1991" t="s">
        <v>17</v>
      </c>
      <c r="F1991" t="s">
        <v>60</v>
      </c>
      <c r="G1991" t="s">
        <v>2112</v>
      </c>
      <c r="H1991" t="s">
        <v>2113</v>
      </c>
      <c r="I1991" t="s">
        <v>2114</v>
      </c>
      <c r="J1991" t="s">
        <v>3273</v>
      </c>
      <c r="K1991" t="s">
        <v>23</v>
      </c>
      <c r="L1991" t="s">
        <v>24</v>
      </c>
      <c r="M1991" s="2">
        <v>0.89003946640111098</v>
      </c>
      <c r="N1991">
        <v>4</v>
      </c>
      <c r="O1991" t="s">
        <v>25</v>
      </c>
      <c r="P1991" t="s">
        <v>2320</v>
      </c>
      <c r="T1991">
        <v>0.89004000000000005</v>
      </c>
    </row>
    <row r="1992" spans="1:20">
      <c r="A1992">
        <v>11</v>
      </c>
      <c r="B1992" t="s">
        <v>2329</v>
      </c>
      <c r="C1992" t="s">
        <v>15</v>
      </c>
      <c r="D1992" t="s">
        <v>2111</v>
      </c>
      <c r="E1992" t="s">
        <v>17</v>
      </c>
      <c r="F1992" t="s">
        <v>60</v>
      </c>
      <c r="G1992" t="s">
        <v>2112</v>
      </c>
      <c r="H1992" t="s">
        <v>2113</v>
      </c>
      <c r="I1992" t="s">
        <v>2114</v>
      </c>
      <c r="J1992" t="s">
        <v>3273</v>
      </c>
      <c r="K1992" t="s">
        <v>23</v>
      </c>
      <c r="L1992" t="s">
        <v>24</v>
      </c>
      <c r="M1992" s="2">
        <v>5.522183415784089</v>
      </c>
      <c r="N1992">
        <v>4</v>
      </c>
      <c r="O1992" t="s">
        <v>25</v>
      </c>
      <c r="P1992" t="s">
        <v>2320</v>
      </c>
      <c r="T1992">
        <v>5.5221879999999999</v>
      </c>
    </row>
    <row r="1993" spans="1:20">
      <c r="A1993">
        <v>231</v>
      </c>
      <c r="B1993" t="s">
        <v>2363</v>
      </c>
      <c r="C1993" t="s">
        <v>15</v>
      </c>
      <c r="D1993" t="s">
        <v>2111</v>
      </c>
      <c r="E1993" t="s">
        <v>17</v>
      </c>
      <c r="F1993" t="s">
        <v>60</v>
      </c>
      <c r="G1993" t="s">
        <v>2112</v>
      </c>
      <c r="H1993" t="s">
        <v>2113</v>
      </c>
      <c r="I1993" t="s">
        <v>2114</v>
      </c>
      <c r="J1993" t="s">
        <v>3273</v>
      </c>
      <c r="K1993" t="s">
        <v>23</v>
      </c>
      <c r="L1993" t="s">
        <v>24</v>
      </c>
      <c r="M1993" s="2">
        <v>0.7477166378377309</v>
      </c>
      <c r="N1993">
        <v>4</v>
      </c>
      <c r="O1993" t="s">
        <v>25</v>
      </c>
      <c r="P1993" t="s">
        <v>2320</v>
      </c>
      <c r="T1993">
        <v>0.74771699999999996</v>
      </c>
    </row>
    <row r="1994" spans="1:20">
      <c r="A1994">
        <v>232</v>
      </c>
      <c r="B1994" t="s">
        <v>2364</v>
      </c>
      <c r="C1994" t="s">
        <v>15</v>
      </c>
      <c r="D1994" t="s">
        <v>2111</v>
      </c>
      <c r="E1994" t="s">
        <v>17</v>
      </c>
      <c r="F1994" t="s">
        <v>60</v>
      </c>
      <c r="G1994" t="s">
        <v>2112</v>
      </c>
      <c r="H1994" t="s">
        <v>2113</v>
      </c>
      <c r="I1994" t="s">
        <v>2114</v>
      </c>
      <c r="J1994" t="s">
        <v>3273</v>
      </c>
      <c r="K1994" t="s">
        <v>23</v>
      </c>
      <c r="L1994" t="s">
        <v>24</v>
      </c>
      <c r="M1994" s="2">
        <v>1.5473104456294509</v>
      </c>
      <c r="N1994">
        <v>4</v>
      </c>
      <c r="O1994" t="s">
        <v>25</v>
      </c>
      <c r="P1994" t="s">
        <v>2320</v>
      </c>
      <c r="T1994">
        <v>1.547312</v>
      </c>
    </row>
    <row r="1995" spans="1:20">
      <c r="A1995">
        <v>503</v>
      </c>
      <c r="B1995" t="s">
        <v>26</v>
      </c>
      <c r="C1995" t="s">
        <v>15</v>
      </c>
      <c r="D1995" t="s">
        <v>2111</v>
      </c>
      <c r="E1995" t="s">
        <v>17</v>
      </c>
      <c r="F1995" t="s">
        <v>60</v>
      </c>
      <c r="G1995" t="s">
        <v>2112</v>
      </c>
      <c r="H1995" t="s">
        <v>2113</v>
      </c>
      <c r="I1995" t="s">
        <v>2114</v>
      </c>
      <c r="J1995" t="s">
        <v>3273</v>
      </c>
      <c r="K1995" t="s">
        <v>23</v>
      </c>
      <c r="L1995" t="s">
        <v>24</v>
      </c>
      <c r="M1995" s="2">
        <v>0.75447885422278016</v>
      </c>
      <c r="N1995">
        <v>4</v>
      </c>
      <c r="O1995" t="s">
        <v>25</v>
      </c>
      <c r="P1995" t="s">
        <v>2320</v>
      </c>
      <c r="T1995">
        <v>0.75448000000000004</v>
      </c>
    </row>
    <row r="1996" spans="1:20">
      <c r="A1996">
        <v>9</v>
      </c>
      <c r="B1996" t="s">
        <v>2327</v>
      </c>
      <c r="C1996" t="s">
        <v>15</v>
      </c>
      <c r="D1996" t="s">
        <v>2111</v>
      </c>
      <c r="E1996" t="s">
        <v>17</v>
      </c>
      <c r="F1996" t="s">
        <v>60</v>
      </c>
      <c r="G1996" t="s">
        <v>2112</v>
      </c>
      <c r="H1996" t="s">
        <v>2113</v>
      </c>
      <c r="I1996" t="s">
        <v>2114</v>
      </c>
      <c r="J1996" t="s">
        <v>3273</v>
      </c>
      <c r="K1996" t="s">
        <v>198</v>
      </c>
      <c r="L1996" t="s">
        <v>199</v>
      </c>
      <c r="M1996" s="2">
        <v>0.10504022896764405</v>
      </c>
      <c r="N1996">
        <v>4</v>
      </c>
      <c r="O1996" t="s">
        <v>25</v>
      </c>
      <c r="P1996" t="s">
        <v>2320</v>
      </c>
      <c r="T1996">
        <v>0.10503999999999999</v>
      </c>
    </row>
    <row r="1997" spans="1:20">
      <c r="A1997">
        <v>207</v>
      </c>
      <c r="B1997" t="s">
        <v>2359</v>
      </c>
      <c r="C1997" t="s">
        <v>15</v>
      </c>
      <c r="D1997" t="s">
        <v>2111</v>
      </c>
      <c r="E1997" t="s">
        <v>17</v>
      </c>
      <c r="F1997" t="s">
        <v>60</v>
      </c>
      <c r="G1997" t="s">
        <v>2112</v>
      </c>
      <c r="H1997" t="s">
        <v>2113</v>
      </c>
      <c r="I1997" t="s">
        <v>2114</v>
      </c>
      <c r="J1997" t="s">
        <v>3273</v>
      </c>
      <c r="K1997" t="s">
        <v>198</v>
      </c>
      <c r="L1997" t="s">
        <v>199</v>
      </c>
      <c r="M1997" s="2">
        <v>1.1583122986710683</v>
      </c>
      <c r="N1997">
        <v>4</v>
      </c>
      <c r="O1997" t="s">
        <v>25</v>
      </c>
      <c r="P1997" t="s">
        <v>2360</v>
      </c>
      <c r="Q1997" s="2">
        <f>SUM(M1996:M1997)</f>
        <v>1.2633525276387123</v>
      </c>
      <c r="T1997">
        <v>1.1583129999999999</v>
      </c>
    </row>
    <row r="1998" spans="1:20">
      <c r="A1998">
        <v>87</v>
      </c>
      <c r="B1998" t="s">
        <v>2265</v>
      </c>
      <c r="C1998" t="s">
        <v>15</v>
      </c>
      <c r="D1998" t="s">
        <v>2111</v>
      </c>
      <c r="E1998" t="s">
        <v>17</v>
      </c>
      <c r="F1998" t="s">
        <v>60</v>
      </c>
      <c r="G1998" t="s">
        <v>2112</v>
      </c>
      <c r="H1998" t="s">
        <v>2113</v>
      </c>
      <c r="I1998" t="s">
        <v>2114</v>
      </c>
      <c r="J1998" t="s">
        <v>2150</v>
      </c>
      <c r="K1998" t="s">
        <v>85</v>
      </c>
      <c r="L1998" t="s">
        <v>86</v>
      </c>
      <c r="M1998" s="2">
        <v>2.9253609694923965</v>
      </c>
      <c r="N1998">
        <v>1</v>
      </c>
      <c r="O1998" t="s">
        <v>87</v>
      </c>
      <c r="P1998" t="s">
        <v>2151</v>
      </c>
      <c r="T1998">
        <v>2.9253640000000001</v>
      </c>
    </row>
    <row r="1999" spans="1:20">
      <c r="A1999">
        <v>88</v>
      </c>
      <c r="B1999" t="s">
        <v>2266</v>
      </c>
      <c r="C1999" t="s">
        <v>15</v>
      </c>
      <c r="D1999" t="s">
        <v>2111</v>
      </c>
      <c r="E1999" t="s">
        <v>17</v>
      </c>
      <c r="F1999" t="s">
        <v>60</v>
      </c>
      <c r="G1999" t="s">
        <v>2112</v>
      </c>
      <c r="H1999" t="s">
        <v>2113</v>
      </c>
      <c r="I1999" t="s">
        <v>2114</v>
      </c>
      <c r="J1999" t="s">
        <v>2150</v>
      </c>
      <c r="K1999" t="s">
        <v>85</v>
      </c>
      <c r="L1999" t="s">
        <v>86</v>
      </c>
      <c r="M1999" s="2">
        <v>4.0243623574820973</v>
      </c>
      <c r="N1999">
        <v>1</v>
      </c>
      <c r="O1999" t="s">
        <v>87</v>
      </c>
      <c r="P1999" t="s">
        <v>2151</v>
      </c>
      <c r="T1999">
        <v>4.0243659999999997</v>
      </c>
    </row>
    <row r="2000" spans="1:20">
      <c r="A2000">
        <v>89</v>
      </c>
      <c r="B2000" t="s">
        <v>2267</v>
      </c>
      <c r="C2000" t="s">
        <v>15</v>
      </c>
      <c r="D2000" t="s">
        <v>2111</v>
      </c>
      <c r="E2000" t="s">
        <v>17</v>
      </c>
      <c r="F2000" t="s">
        <v>60</v>
      </c>
      <c r="G2000" t="s">
        <v>2112</v>
      </c>
      <c r="H2000" t="s">
        <v>2113</v>
      </c>
      <c r="I2000" t="s">
        <v>2114</v>
      </c>
      <c r="J2000" t="s">
        <v>2150</v>
      </c>
      <c r="K2000" t="s">
        <v>85</v>
      </c>
      <c r="L2000" t="s">
        <v>86</v>
      </c>
      <c r="M2000" s="2">
        <v>9.4741375908729246</v>
      </c>
      <c r="N2000">
        <v>1</v>
      </c>
      <c r="O2000" t="s">
        <v>87</v>
      </c>
      <c r="P2000" t="s">
        <v>2243</v>
      </c>
      <c r="T2000">
        <v>9.4741459999999993</v>
      </c>
    </row>
    <row r="2001" spans="1:20">
      <c r="A2001">
        <v>90</v>
      </c>
      <c r="B2001" t="s">
        <v>2268</v>
      </c>
      <c r="C2001" t="s">
        <v>15</v>
      </c>
      <c r="D2001" t="s">
        <v>2111</v>
      </c>
      <c r="E2001" t="s">
        <v>17</v>
      </c>
      <c r="F2001" t="s">
        <v>60</v>
      </c>
      <c r="G2001" t="s">
        <v>2112</v>
      </c>
      <c r="H2001" t="s">
        <v>2113</v>
      </c>
      <c r="I2001" t="s">
        <v>2114</v>
      </c>
      <c r="J2001" t="s">
        <v>2150</v>
      </c>
      <c r="K2001" t="s">
        <v>85</v>
      </c>
      <c r="L2001" t="s">
        <v>86</v>
      </c>
      <c r="M2001" s="2">
        <v>1.1884467856560395</v>
      </c>
      <c r="N2001">
        <v>1</v>
      </c>
      <c r="O2001" t="s">
        <v>87</v>
      </c>
      <c r="P2001" t="s">
        <v>2243</v>
      </c>
      <c r="T2001">
        <v>1.1884479999999999</v>
      </c>
    </row>
    <row r="2002" spans="1:20">
      <c r="A2002">
        <v>91</v>
      </c>
      <c r="B2002" t="s">
        <v>2269</v>
      </c>
      <c r="C2002" t="s">
        <v>15</v>
      </c>
      <c r="D2002" t="s">
        <v>2111</v>
      </c>
      <c r="E2002" t="s">
        <v>17</v>
      </c>
      <c r="F2002" t="s">
        <v>60</v>
      </c>
      <c r="G2002" t="s">
        <v>2112</v>
      </c>
      <c r="H2002" t="s">
        <v>2113</v>
      </c>
      <c r="I2002" t="s">
        <v>2114</v>
      </c>
      <c r="J2002" t="s">
        <v>2150</v>
      </c>
      <c r="K2002" t="s">
        <v>85</v>
      </c>
      <c r="L2002" t="s">
        <v>86</v>
      </c>
      <c r="M2002" s="2">
        <v>16.394665857479627</v>
      </c>
      <c r="N2002">
        <v>1</v>
      </c>
      <c r="O2002" t="s">
        <v>87</v>
      </c>
      <c r="P2002" t="s">
        <v>2243</v>
      </c>
      <c r="T2002">
        <v>16.394680000000001</v>
      </c>
    </row>
    <row r="2003" spans="1:20">
      <c r="A2003">
        <v>92</v>
      </c>
      <c r="B2003" t="s">
        <v>2270</v>
      </c>
      <c r="C2003" t="s">
        <v>15</v>
      </c>
      <c r="D2003" t="s">
        <v>2111</v>
      </c>
      <c r="E2003" t="s">
        <v>17</v>
      </c>
      <c r="F2003" t="s">
        <v>60</v>
      </c>
      <c r="G2003" t="s">
        <v>2112</v>
      </c>
      <c r="H2003" t="s">
        <v>2113</v>
      </c>
      <c r="I2003" t="s">
        <v>2114</v>
      </c>
      <c r="J2003" t="s">
        <v>2150</v>
      </c>
      <c r="K2003" t="s">
        <v>85</v>
      </c>
      <c r="L2003" t="s">
        <v>86</v>
      </c>
      <c r="M2003" s="2">
        <v>1.468157092659494</v>
      </c>
      <c r="N2003">
        <v>1</v>
      </c>
      <c r="O2003" t="s">
        <v>87</v>
      </c>
      <c r="P2003" t="s">
        <v>2243</v>
      </c>
      <c r="T2003">
        <v>1.4681580000000001</v>
      </c>
    </row>
    <row r="2004" spans="1:20">
      <c r="A2004">
        <v>93</v>
      </c>
      <c r="B2004" t="s">
        <v>2271</v>
      </c>
      <c r="C2004" t="s">
        <v>15</v>
      </c>
      <c r="D2004" t="s">
        <v>2111</v>
      </c>
      <c r="E2004" t="s">
        <v>17</v>
      </c>
      <c r="F2004" t="s">
        <v>60</v>
      </c>
      <c r="G2004" t="s">
        <v>2112</v>
      </c>
      <c r="H2004" t="s">
        <v>2113</v>
      </c>
      <c r="I2004" t="s">
        <v>2114</v>
      </c>
      <c r="J2004" t="s">
        <v>2150</v>
      </c>
      <c r="K2004" t="s">
        <v>85</v>
      </c>
      <c r="L2004" t="s">
        <v>86</v>
      </c>
      <c r="M2004" s="2">
        <v>1.9413849933034499</v>
      </c>
      <c r="N2004">
        <v>1</v>
      </c>
      <c r="O2004" t="s">
        <v>87</v>
      </c>
      <c r="P2004" t="s">
        <v>2272</v>
      </c>
      <c r="T2004">
        <v>1.941387</v>
      </c>
    </row>
    <row r="2005" spans="1:20">
      <c r="A2005">
        <v>94</v>
      </c>
      <c r="B2005" t="s">
        <v>2273</v>
      </c>
      <c r="C2005" t="s">
        <v>15</v>
      </c>
      <c r="D2005" t="s">
        <v>2111</v>
      </c>
      <c r="E2005" t="s">
        <v>17</v>
      </c>
      <c r="F2005" t="s">
        <v>60</v>
      </c>
      <c r="G2005" t="s">
        <v>2112</v>
      </c>
      <c r="H2005" t="s">
        <v>2113</v>
      </c>
      <c r="I2005" t="s">
        <v>2114</v>
      </c>
      <c r="J2005" t="s">
        <v>2150</v>
      </c>
      <c r="K2005" t="s">
        <v>85</v>
      </c>
      <c r="L2005" t="s">
        <v>86</v>
      </c>
      <c r="M2005" s="2">
        <v>11.915582889944302</v>
      </c>
      <c r="N2005">
        <v>1</v>
      </c>
      <c r="O2005" t="s">
        <v>87</v>
      </c>
      <c r="P2005" t="s">
        <v>2272</v>
      </c>
      <c r="T2005">
        <v>11.915592999999999</v>
      </c>
    </row>
    <row r="2006" spans="1:20">
      <c r="A2006">
        <v>95</v>
      </c>
      <c r="B2006" t="s">
        <v>2274</v>
      </c>
      <c r="C2006" t="s">
        <v>15</v>
      </c>
      <c r="D2006" t="s">
        <v>2111</v>
      </c>
      <c r="E2006" t="s">
        <v>17</v>
      </c>
      <c r="F2006" t="s">
        <v>60</v>
      </c>
      <c r="G2006" t="s">
        <v>2112</v>
      </c>
      <c r="H2006" t="s">
        <v>2113</v>
      </c>
      <c r="I2006" t="s">
        <v>2114</v>
      </c>
      <c r="J2006" t="s">
        <v>2150</v>
      </c>
      <c r="K2006" t="s">
        <v>85</v>
      </c>
      <c r="L2006" t="s">
        <v>86</v>
      </c>
      <c r="M2006" s="2">
        <v>6.2930684641919905</v>
      </c>
      <c r="N2006">
        <v>1</v>
      </c>
      <c r="O2006" t="s">
        <v>87</v>
      </c>
      <c r="P2006" t="s">
        <v>2272</v>
      </c>
      <c r="T2006">
        <v>6.2930739999999998</v>
      </c>
    </row>
    <row r="2007" spans="1:20">
      <c r="A2007">
        <v>96</v>
      </c>
      <c r="B2007" t="s">
        <v>2275</v>
      </c>
      <c r="C2007" t="s">
        <v>15</v>
      </c>
      <c r="D2007" t="s">
        <v>2111</v>
      </c>
      <c r="E2007" t="s">
        <v>17</v>
      </c>
      <c r="F2007" t="s">
        <v>60</v>
      </c>
      <c r="G2007" t="s">
        <v>2112</v>
      </c>
      <c r="H2007" t="s">
        <v>2113</v>
      </c>
      <c r="I2007" t="s">
        <v>2114</v>
      </c>
      <c r="J2007" t="s">
        <v>2150</v>
      </c>
      <c r="K2007" t="s">
        <v>85</v>
      </c>
      <c r="L2007" t="s">
        <v>86</v>
      </c>
      <c r="M2007" s="2">
        <v>2.0455429928388922</v>
      </c>
      <c r="N2007">
        <v>1</v>
      </c>
      <c r="O2007" t="s">
        <v>87</v>
      </c>
      <c r="P2007" t="s">
        <v>2242</v>
      </c>
      <c r="T2007">
        <v>2.0455450000000002</v>
      </c>
    </row>
    <row r="2008" spans="1:20">
      <c r="A2008">
        <v>97</v>
      </c>
      <c r="B2008" t="s">
        <v>2276</v>
      </c>
      <c r="C2008" t="s">
        <v>15</v>
      </c>
      <c r="D2008" t="s">
        <v>2111</v>
      </c>
      <c r="E2008" t="s">
        <v>17</v>
      </c>
      <c r="F2008" t="s">
        <v>60</v>
      </c>
      <c r="G2008" t="s">
        <v>2112</v>
      </c>
      <c r="H2008" t="s">
        <v>2113</v>
      </c>
      <c r="I2008" t="s">
        <v>2114</v>
      </c>
      <c r="J2008" t="s">
        <v>2150</v>
      </c>
      <c r="K2008" t="s">
        <v>85</v>
      </c>
      <c r="L2008" t="s">
        <v>86</v>
      </c>
      <c r="M2008" s="2">
        <v>0.4360615919503022</v>
      </c>
      <c r="N2008">
        <v>1</v>
      </c>
      <c r="O2008" t="s">
        <v>87</v>
      </c>
      <c r="P2008" t="s">
        <v>2242</v>
      </c>
      <c r="T2008">
        <v>0.43606200000000001</v>
      </c>
    </row>
    <row r="2009" spans="1:20">
      <c r="A2009">
        <v>98</v>
      </c>
      <c r="B2009" t="s">
        <v>2277</v>
      </c>
      <c r="C2009" t="s">
        <v>15</v>
      </c>
      <c r="D2009" t="s">
        <v>2111</v>
      </c>
      <c r="E2009" t="s">
        <v>17</v>
      </c>
      <c r="F2009" t="s">
        <v>60</v>
      </c>
      <c r="G2009" t="s">
        <v>2112</v>
      </c>
      <c r="H2009" t="s">
        <v>2113</v>
      </c>
      <c r="I2009" t="s">
        <v>2114</v>
      </c>
      <c r="J2009" t="s">
        <v>2150</v>
      </c>
      <c r="K2009" t="s">
        <v>85</v>
      </c>
      <c r="L2009" t="s">
        <v>86</v>
      </c>
      <c r="M2009" s="2">
        <v>3.5029463341949065</v>
      </c>
      <c r="N2009">
        <v>1</v>
      </c>
      <c r="O2009" t="s">
        <v>87</v>
      </c>
      <c r="P2009" t="s">
        <v>2242</v>
      </c>
      <c r="T2009">
        <v>3.5029490000000001</v>
      </c>
    </row>
    <row r="2010" spans="1:20">
      <c r="A2010">
        <v>100</v>
      </c>
      <c r="B2010" t="s">
        <v>2278</v>
      </c>
      <c r="C2010" t="s">
        <v>15</v>
      </c>
      <c r="D2010" t="s">
        <v>2111</v>
      </c>
      <c r="E2010" t="s">
        <v>17</v>
      </c>
      <c r="F2010" t="s">
        <v>60</v>
      </c>
      <c r="G2010" t="s">
        <v>2112</v>
      </c>
      <c r="H2010" t="s">
        <v>2113</v>
      </c>
      <c r="I2010" t="s">
        <v>2114</v>
      </c>
      <c r="J2010" t="s">
        <v>2150</v>
      </c>
      <c r="K2010" t="s">
        <v>85</v>
      </c>
      <c r="L2010" t="s">
        <v>86</v>
      </c>
      <c r="M2010" s="2">
        <v>0.23901452805384915</v>
      </c>
      <c r="N2010">
        <v>1</v>
      </c>
      <c r="O2010" t="s">
        <v>87</v>
      </c>
      <c r="P2010" t="s">
        <v>2242</v>
      </c>
      <c r="T2010">
        <v>0.23901500000000001</v>
      </c>
    </row>
    <row r="2011" spans="1:20">
      <c r="A2011">
        <v>101</v>
      </c>
      <c r="B2011" t="s">
        <v>2279</v>
      </c>
      <c r="C2011" t="s">
        <v>15</v>
      </c>
      <c r="D2011" t="s">
        <v>2111</v>
      </c>
      <c r="E2011" t="s">
        <v>17</v>
      </c>
      <c r="F2011" t="s">
        <v>60</v>
      </c>
      <c r="G2011" t="s">
        <v>2112</v>
      </c>
      <c r="H2011" t="s">
        <v>2113</v>
      </c>
      <c r="I2011" t="s">
        <v>2114</v>
      </c>
      <c r="J2011" t="s">
        <v>2150</v>
      </c>
      <c r="K2011" t="s">
        <v>85</v>
      </c>
      <c r="L2011" t="s">
        <v>86</v>
      </c>
      <c r="M2011" s="2">
        <v>6.0317081107327661</v>
      </c>
      <c r="N2011">
        <v>1</v>
      </c>
      <c r="O2011" t="s">
        <v>87</v>
      </c>
      <c r="P2011" t="s">
        <v>2242</v>
      </c>
      <c r="T2011">
        <v>6.0317129999999999</v>
      </c>
    </row>
    <row r="2012" spans="1:20">
      <c r="A2012">
        <v>102</v>
      </c>
      <c r="B2012" t="s">
        <v>2280</v>
      </c>
      <c r="C2012" t="s">
        <v>15</v>
      </c>
      <c r="D2012" t="s">
        <v>2111</v>
      </c>
      <c r="E2012" t="s">
        <v>17</v>
      </c>
      <c r="F2012" t="s">
        <v>60</v>
      </c>
      <c r="G2012" t="s">
        <v>2112</v>
      </c>
      <c r="H2012" t="s">
        <v>2113</v>
      </c>
      <c r="I2012" t="s">
        <v>2114</v>
      </c>
      <c r="J2012" t="s">
        <v>2150</v>
      </c>
      <c r="K2012" t="s">
        <v>85</v>
      </c>
      <c r="L2012" t="s">
        <v>86</v>
      </c>
      <c r="M2012" s="2">
        <v>1.1401257530529842</v>
      </c>
      <c r="N2012">
        <v>1</v>
      </c>
      <c r="O2012" t="s">
        <v>87</v>
      </c>
      <c r="P2012" t="s">
        <v>64</v>
      </c>
      <c r="T2012">
        <v>1.1401269999999999</v>
      </c>
    </row>
    <row r="2013" spans="1:20">
      <c r="A2013">
        <v>103</v>
      </c>
      <c r="B2013" t="s">
        <v>2281</v>
      </c>
      <c r="C2013" t="s">
        <v>15</v>
      </c>
      <c r="D2013" t="s">
        <v>2111</v>
      </c>
      <c r="E2013" t="s">
        <v>17</v>
      </c>
      <c r="F2013" t="s">
        <v>60</v>
      </c>
      <c r="G2013" t="s">
        <v>2112</v>
      </c>
      <c r="H2013" t="s">
        <v>2113</v>
      </c>
      <c r="I2013" t="s">
        <v>2114</v>
      </c>
      <c r="J2013" t="s">
        <v>2150</v>
      </c>
      <c r="K2013" t="s">
        <v>85</v>
      </c>
      <c r="L2013" t="s">
        <v>86</v>
      </c>
      <c r="M2013" s="2">
        <v>1.5164519718992009</v>
      </c>
      <c r="N2013">
        <v>1</v>
      </c>
      <c r="O2013" t="s">
        <v>87</v>
      </c>
      <c r="P2013" t="s">
        <v>2242</v>
      </c>
      <c r="T2013">
        <v>1.5164530000000001</v>
      </c>
    </row>
    <row r="2014" spans="1:20">
      <c r="A2014">
        <v>497</v>
      </c>
      <c r="B2014" t="s">
        <v>26</v>
      </c>
      <c r="C2014" t="s">
        <v>15</v>
      </c>
      <c r="D2014" t="s">
        <v>2111</v>
      </c>
      <c r="E2014" t="s">
        <v>17</v>
      </c>
      <c r="F2014" t="s">
        <v>60</v>
      </c>
      <c r="G2014" t="s">
        <v>2112</v>
      </c>
      <c r="H2014" t="s">
        <v>2113</v>
      </c>
      <c r="I2014" t="s">
        <v>2114</v>
      </c>
      <c r="J2014" t="s">
        <v>2150</v>
      </c>
      <c r="K2014" t="s">
        <v>85</v>
      </c>
      <c r="L2014" t="s">
        <v>86</v>
      </c>
      <c r="M2014" s="2">
        <v>1.1881716444354387</v>
      </c>
      <c r="N2014">
        <v>1</v>
      </c>
      <c r="O2014" t="s">
        <v>87</v>
      </c>
      <c r="P2014" t="s">
        <v>64</v>
      </c>
      <c r="T2014">
        <v>1.1881729999999999</v>
      </c>
    </row>
    <row r="2015" spans="1:20">
      <c r="A2015">
        <v>499</v>
      </c>
      <c r="B2015" t="s">
        <v>26</v>
      </c>
      <c r="C2015" t="s">
        <v>15</v>
      </c>
      <c r="D2015" t="s">
        <v>2111</v>
      </c>
      <c r="E2015" t="s">
        <v>17</v>
      </c>
      <c r="F2015" t="s">
        <v>60</v>
      </c>
      <c r="G2015" t="s">
        <v>2112</v>
      </c>
      <c r="H2015" t="s">
        <v>2113</v>
      </c>
      <c r="I2015" t="s">
        <v>2114</v>
      </c>
      <c r="J2015" t="s">
        <v>2150</v>
      </c>
      <c r="K2015" t="s">
        <v>85</v>
      </c>
      <c r="L2015" t="s">
        <v>86</v>
      </c>
      <c r="M2015" s="2">
        <v>2.600813660220517</v>
      </c>
      <c r="N2015">
        <v>1</v>
      </c>
      <c r="O2015" t="s">
        <v>87</v>
      </c>
      <c r="P2015" t="s">
        <v>64</v>
      </c>
      <c r="Q2015" s="2">
        <f>SUM(M1998:M2015)</f>
        <v>74.326003588461191</v>
      </c>
      <c r="T2015">
        <v>2.600816</v>
      </c>
    </row>
    <row r="2016" spans="1:20">
      <c r="A2016">
        <v>81</v>
      </c>
      <c r="B2016" t="s">
        <v>2149</v>
      </c>
      <c r="C2016" t="s">
        <v>15</v>
      </c>
      <c r="D2016" t="s">
        <v>2111</v>
      </c>
      <c r="E2016" t="s">
        <v>17</v>
      </c>
      <c r="F2016" t="s">
        <v>60</v>
      </c>
      <c r="G2016" t="s">
        <v>2112</v>
      </c>
      <c r="H2016" t="s">
        <v>2113</v>
      </c>
      <c r="I2016" t="s">
        <v>2114</v>
      </c>
      <c r="J2016" t="s">
        <v>2150</v>
      </c>
      <c r="K2016" t="s">
        <v>23</v>
      </c>
      <c r="L2016" t="s">
        <v>24</v>
      </c>
      <c r="M2016" s="2">
        <v>0.67165889973955117</v>
      </c>
      <c r="N2016">
        <v>4</v>
      </c>
      <c r="O2016" t="s">
        <v>25</v>
      </c>
      <c r="P2016" t="s">
        <v>2151</v>
      </c>
      <c r="T2016">
        <v>0.67165900000000001</v>
      </c>
    </row>
    <row r="2017" spans="1:20">
      <c r="A2017">
        <v>84</v>
      </c>
      <c r="B2017" t="s">
        <v>2155</v>
      </c>
      <c r="C2017" t="s">
        <v>15</v>
      </c>
      <c r="D2017" t="s">
        <v>2111</v>
      </c>
      <c r="E2017" t="s">
        <v>17</v>
      </c>
      <c r="F2017" t="s">
        <v>60</v>
      </c>
      <c r="G2017" t="s">
        <v>2112</v>
      </c>
      <c r="H2017" t="s">
        <v>2113</v>
      </c>
      <c r="I2017" t="s">
        <v>2114</v>
      </c>
      <c r="J2017" t="s">
        <v>2150</v>
      </c>
      <c r="K2017" t="s">
        <v>23</v>
      </c>
      <c r="L2017" t="s">
        <v>24</v>
      </c>
      <c r="M2017" s="2">
        <v>4.4927950882906744</v>
      </c>
      <c r="N2017">
        <v>4</v>
      </c>
      <c r="O2017" t="s">
        <v>25</v>
      </c>
      <c r="P2017" t="s">
        <v>2156</v>
      </c>
      <c r="T2017">
        <v>4.4927989999999998</v>
      </c>
    </row>
    <row r="2018" spans="1:20">
      <c r="A2018">
        <v>104</v>
      </c>
      <c r="B2018" t="s">
        <v>2159</v>
      </c>
      <c r="C2018" t="s">
        <v>15</v>
      </c>
      <c r="D2018" t="s">
        <v>2111</v>
      </c>
      <c r="E2018" t="s">
        <v>17</v>
      </c>
      <c r="F2018" t="s">
        <v>60</v>
      </c>
      <c r="G2018" t="s">
        <v>2112</v>
      </c>
      <c r="H2018" t="s">
        <v>2113</v>
      </c>
      <c r="I2018" t="s">
        <v>2114</v>
      </c>
      <c r="J2018" t="s">
        <v>2150</v>
      </c>
      <c r="K2018" t="s">
        <v>23</v>
      </c>
      <c r="L2018" t="s">
        <v>24</v>
      </c>
      <c r="M2018" s="2">
        <v>2.8255360131064577</v>
      </c>
      <c r="N2018">
        <v>4</v>
      </c>
      <c r="O2018" t="s">
        <v>25</v>
      </c>
      <c r="P2018" t="s">
        <v>2160</v>
      </c>
      <c r="T2018">
        <v>2.825539</v>
      </c>
    </row>
    <row r="2019" spans="1:20">
      <c r="A2019">
        <v>498</v>
      </c>
      <c r="B2019" t="s">
        <v>26</v>
      </c>
      <c r="C2019" t="s">
        <v>15</v>
      </c>
      <c r="D2019" t="s">
        <v>2111</v>
      </c>
      <c r="E2019" t="s">
        <v>17</v>
      </c>
      <c r="F2019" t="s">
        <v>60</v>
      </c>
      <c r="G2019" t="s">
        <v>2112</v>
      </c>
      <c r="H2019" t="s">
        <v>2113</v>
      </c>
      <c r="I2019" t="s">
        <v>2114</v>
      </c>
      <c r="J2019" t="s">
        <v>2150</v>
      </c>
      <c r="K2019" t="s">
        <v>23</v>
      </c>
      <c r="L2019" t="s">
        <v>24</v>
      </c>
      <c r="M2019" s="2">
        <v>0.83057998571732161</v>
      </c>
      <c r="N2019">
        <v>4</v>
      </c>
      <c r="O2019" t="s">
        <v>25</v>
      </c>
      <c r="P2019" t="s">
        <v>2242</v>
      </c>
      <c r="T2019">
        <v>0.83058100000000001</v>
      </c>
    </row>
    <row r="2020" spans="1:20">
      <c r="A2020">
        <v>500</v>
      </c>
      <c r="B2020" t="s">
        <v>26</v>
      </c>
      <c r="C2020" t="s">
        <v>15</v>
      </c>
      <c r="D2020" t="s">
        <v>2111</v>
      </c>
      <c r="E2020" t="s">
        <v>17</v>
      </c>
      <c r="F2020" t="s">
        <v>60</v>
      </c>
      <c r="G2020" t="s">
        <v>2112</v>
      </c>
      <c r="H2020" t="s">
        <v>2113</v>
      </c>
      <c r="I2020" t="s">
        <v>2114</v>
      </c>
      <c r="J2020" t="s">
        <v>2150</v>
      </c>
      <c r="K2020" t="s">
        <v>23</v>
      </c>
      <c r="L2020" t="s">
        <v>24</v>
      </c>
      <c r="M2020" s="2">
        <v>2.1158040735286123</v>
      </c>
      <c r="N2020">
        <v>4</v>
      </c>
      <c r="O2020" t="s">
        <v>25</v>
      </c>
      <c r="P2020" t="s">
        <v>2243</v>
      </c>
      <c r="T2020">
        <v>2.1158060000000001</v>
      </c>
    </row>
    <row r="2021" spans="1:20">
      <c r="A2021">
        <v>501</v>
      </c>
      <c r="B2021" t="s">
        <v>26</v>
      </c>
      <c r="C2021" t="s">
        <v>15</v>
      </c>
      <c r="D2021" t="s">
        <v>2111</v>
      </c>
      <c r="E2021" t="s">
        <v>17</v>
      </c>
      <c r="F2021" t="s">
        <v>60</v>
      </c>
      <c r="G2021" t="s">
        <v>2112</v>
      </c>
      <c r="H2021" t="s">
        <v>2113</v>
      </c>
      <c r="I2021" t="s">
        <v>2114</v>
      </c>
      <c r="J2021" t="s">
        <v>2150</v>
      </c>
      <c r="K2021" t="s">
        <v>23</v>
      </c>
      <c r="L2021" t="s">
        <v>24</v>
      </c>
      <c r="M2021" s="2">
        <v>1.9037648628813451</v>
      </c>
      <c r="N2021">
        <v>4</v>
      </c>
      <c r="O2021" t="s">
        <v>25</v>
      </c>
      <c r="P2021" t="s">
        <v>2151</v>
      </c>
      <c r="T2021">
        <v>1.903767</v>
      </c>
    </row>
    <row r="2022" spans="1:20">
      <c r="A2022">
        <v>505</v>
      </c>
      <c r="B2022" t="s">
        <v>2157</v>
      </c>
      <c r="C2022" t="s">
        <v>15</v>
      </c>
      <c r="D2022" t="s">
        <v>2111</v>
      </c>
      <c r="E2022" t="s">
        <v>17</v>
      </c>
      <c r="F2022" t="s">
        <v>60</v>
      </c>
      <c r="G2022" t="s">
        <v>2112</v>
      </c>
      <c r="H2022" t="s">
        <v>2113</v>
      </c>
      <c r="I2022" t="s">
        <v>2114</v>
      </c>
      <c r="J2022" t="s">
        <v>2153</v>
      </c>
      <c r="K2022" t="s">
        <v>85</v>
      </c>
      <c r="L2022" t="s">
        <v>86</v>
      </c>
      <c r="M2022" s="2">
        <v>2.7086285438586954</v>
      </c>
      <c r="N2022">
        <v>1</v>
      </c>
      <c r="O2022" t="s">
        <v>87</v>
      </c>
      <c r="P2022" t="s">
        <v>2158</v>
      </c>
      <c r="Q2022" s="2">
        <f>M2022</f>
        <v>2.7086285438586954</v>
      </c>
      <c r="T2022">
        <v>2.708631</v>
      </c>
    </row>
    <row r="2023" spans="1:20">
      <c r="A2023">
        <v>83</v>
      </c>
      <c r="B2023" t="s">
        <v>2152</v>
      </c>
      <c r="C2023" t="s">
        <v>15</v>
      </c>
      <c r="D2023" t="s">
        <v>2111</v>
      </c>
      <c r="E2023" t="s">
        <v>17</v>
      </c>
      <c r="F2023" t="s">
        <v>60</v>
      </c>
      <c r="G2023" t="s">
        <v>2112</v>
      </c>
      <c r="H2023" t="s">
        <v>2113</v>
      </c>
      <c r="I2023" t="s">
        <v>2114</v>
      </c>
      <c r="J2023" t="s">
        <v>2153</v>
      </c>
      <c r="K2023" t="s">
        <v>23</v>
      </c>
      <c r="L2023" t="s">
        <v>24</v>
      </c>
      <c r="M2023" s="2">
        <v>1.2205298253460706</v>
      </c>
      <c r="N2023">
        <v>4</v>
      </c>
      <c r="O2023" t="s">
        <v>25</v>
      </c>
      <c r="P2023" t="s">
        <v>2154</v>
      </c>
      <c r="T2023">
        <v>1.220531</v>
      </c>
    </row>
    <row r="2024" spans="1:20">
      <c r="A2024">
        <v>85</v>
      </c>
      <c r="B2024" t="s">
        <v>2157</v>
      </c>
      <c r="C2024" t="s">
        <v>15</v>
      </c>
      <c r="D2024" t="s">
        <v>2111</v>
      </c>
      <c r="E2024" t="s">
        <v>17</v>
      </c>
      <c r="F2024" t="s">
        <v>60</v>
      </c>
      <c r="G2024" t="s">
        <v>2112</v>
      </c>
      <c r="H2024" t="s">
        <v>2113</v>
      </c>
      <c r="I2024" t="s">
        <v>2114</v>
      </c>
      <c r="J2024" t="s">
        <v>2153</v>
      </c>
      <c r="K2024" t="s">
        <v>23</v>
      </c>
      <c r="L2024" t="s">
        <v>24</v>
      </c>
      <c r="M2024" s="2">
        <v>5.7415694521184326</v>
      </c>
      <c r="N2024">
        <v>4</v>
      </c>
      <c r="O2024" t="s">
        <v>25</v>
      </c>
      <c r="P2024" t="s">
        <v>2158</v>
      </c>
      <c r="T2024">
        <v>5.7415750000000001</v>
      </c>
    </row>
    <row r="2025" spans="1:20">
      <c r="A2025">
        <v>82</v>
      </c>
      <c r="B2025" t="s">
        <v>2348</v>
      </c>
      <c r="C2025" t="s">
        <v>15</v>
      </c>
      <c r="D2025" t="s">
        <v>2111</v>
      </c>
      <c r="E2025" t="s">
        <v>17</v>
      </c>
      <c r="F2025" t="s">
        <v>60</v>
      </c>
      <c r="G2025" t="s">
        <v>2112</v>
      </c>
      <c r="H2025" t="s">
        <v>2113</v>
      </c>
      <c r="I2025" t="s">
        <v>2114</v>
      </c>
      <c r="J2025" t="s">
        <v>2153</v>
      </c>
      <c r="K2025" t="s">
        <v>23</v>
      </c>
      <c r="L2025" t="s">
        <v>24</v>
      </c>
      <c r="M2025" s="2">
        <v>8.3754661233647827</v>
      </c>
      <c r="N2025">
        <v>4</v>
      </c>
      <c r="O2025" t="s">
        <v>25</v>
      </c>
      <c r="P2025" t="s">
        <v>2349</v>
      </c>
      <c r="T2025">
        <v>8.3754740000000005</v>
      </c>
    </row>
    <row r="2026" spans="1:20">
      <c r="A2026">
        <v>86</v>
      </c>
      <c r="B2026" t="s">
        <v>2350</v>
      </c>
      <c r="C2026" t="s">
        <v>15</v>
      </c>
      <c r="D2026" t="s">
        <v>2111</v>
      </c>
      <c r="E2026" t="s">
        <v>17</v>
      </c>
      <c r="F2026" t="s">
        <v>60</v>
      </c>
      <c r="G2026" t="s">
        <v>2112</v>
      </c>
      <c r="H2026" t="s">
        <v>2113</v>
      </c>
      <c r="I2026" t="s">
        <v>2114</v>
      </c>
      <c r="J2026" t="s">
        <v>2153</v>
      </c>
      <c r="K2026" t="s">
        <v>23</v>
      </c>
      <c r="L2026" t="s">
        <v>24</v>
      </c>
      <c r="M2026" s="2">
        <v>2.1780475089328517</v>
      </c>
      <c r="N2026">
        <v>4</v>
      </c>
      <c r="O2026" t="s">
        <v>25</v>
      </c>
      <c r="P2026" t="s">
        <v>2349</v>
      </c>
      <c r="T2026">
        <v>2.1780490000000001</v>
      </c>
    </row>
    <row r="2027" spans="1:20">
      <c r="A2027">
        <v>110</v>
      </c>
      <c r="B2027" t="s">
        <v>2282</v>
      </c>
      <c r="C2027" t="s">
        <v>15</v>
      </c>
      <c r="D2027" t="s">
        <v>2111</v>
      </c>
      <c r="E2027" t="s">
        <v>17</v>
      </c>
      <c r="F2027" t="s">
        <v>60</v>
      </c>
      <c r="G2027" t="s">
        <v>2112</v>
      </c>
      <c r="H2027" t="s">
        <v>2113</v>
      </c>
      <c r="I2027" t="s">
        <v>2114</v>
      </c>
      <c r="J2027" t="s">
        <v>2170</v>
      </c>
      <c r="K2027" t="s">
        <v>85</v>
      </c>
      <c r="L2027" t="s">
        <v>86</v>
      </c>
      <c r="M2027" s="2">
        <v>1.1078473297816083</v>
      </c>
      <c r="N2027">
        <v>1</v>
      </c>
      <c r="O2027" t="s">
        <v>87</v>
      </c>
      <c r="P2027" t="s">
        <v>2165</v>
      </c>
      <c r="T2027">
        <v>1.1078479999999999</v>
      </c>
    </row>
    <row r="2028" spans="1:20">
      <c r="A2028">
        <v>115</v>
      </c>
      <c r="B2028" t="s">
        <v>2287</v>
      </c>
      <c r="C2028" t="s">
        <v>15</v>
      </c>
      <c r="D2028" t="s">
        <v>2111</v>
      </c>
      <c r="E2028" t="s">
        <v>17</v>
      </c>
      <c r="F2028" t="s">
        <v>60</v>
      </c>
      <c r="G2028" t="s">
        <v>2112</v>
      </c>
      <c r="H2028" t="s">
        <v>2113</v>
      </c>
      <c r="I2028" t="s">
        <v>2114</v>
      </c>
      <c r="J2028" t="s">
        <v>2170</v>
      </c>
      <c r="K2028" t="s">
        <v>85</v>
      </c>
      <c r="L2028" t="s">
        <v>86</v>
      </c>
      <c r="M2028" s="2">
        <v>1.0740868223758668</v>
      </c>
      <c r="N2028">
        <v>1</v>
      </c>
      <c r="O2028" t="s">
        <v>87</v>
      </c>
      <c r="P2028" t="s">
        <v>2165</v>
      </c>
      <c r="T2028">
        <v>1.0740879999999999</v>
      </c>
    </row>
    <row r="2029" spans="1:20">
      <c r="A2029">
        <v>116</v>
      </c>
      <c r="B2029" t="s">
        <v>2288</v>
      </c>
      <c r="C2029" t="s">
        <v>15</v>
      </c>
      <c r="D2029" t="s">
        <v>2111</v>
      </c>
      <c r="E2029" t="s">
        <v>17</v>
      </c>
      <c r="F2029" t="s">
        <v>60</v>
      </c>
      <c r="G2029" t="s">
        <v>2112</v>
      </c>
      <c r="H2029" t="s">
        <v>2113</v>
      </c>
      <c r="I2029" t="s">
        <v>2114</v>
      </c>
      <c r="J2029" t="s">
        <v>2170</v>
      </c>
      <c r="K2029" t="s">
        <v>85</v>
      </c>
      <c r="L2029" t="s">
        <v>86</v>
      </c>
      <c r="M2029" s="2">
        <v>0.22725121699292786</v>
      </c>
      <c r="N2029">
        <v>1</v>
      </c>
      <c r="O2029" t="s">
        <v>87</v>
      </c>
      <c r="P2029" t="s">
        <v>2165</v>
      </c>
      <c r="T2029">
        <v>0.22725100000000001</v>
      </c>
    </row>
    <row r="2030" spans="1:20">
      <c r="A2030">
        <v>117</v>
      </c>
      <c r="B2030" t="s">
        <v>2289</v>
      </c>
      <c r="C2030" t="s">
        <v>15</v>
      </c>
      <c r="D2030" t="s">
        <v>2111</v>
      </c>
      <c r="E2030" t="s">
        <v>17</v>
      </c>
      <c r="F2030" t="s">
        <v>60</v>
      </c>
      <c r="G2030" t="s">
        <v>2112</v>
      </c>
      <c r="H2030" t="s">
        <v>2113</v>
      </c>
      <c r="I2030" t="s">
        <v>2114</v>
      </c>
      <c r="J2030" t="s">
        <v>2170</v>
      </c>
      <c r="K2030" t="s">
        <v>85</v>
      </c>
      <c r="L2030" t="s">
        <v>86</v>
      </c>
      <c r="M2030" s="2">
        <v>0.24742782725372264</v>
      </c>
      <c r="N2030">
        <v>1</v>
      </c>
      <c r="O2030" t="s">
        <v>87</v>
      </c>
      <c r="P2030" t="s">
        <v>2165</v>
      </c>
      <c r="T2030">
        <v>0.24742800000000001</v>
      </c>
    </row>
    <row r="2031" spans="1:20">
      <c r="A2031">
        <v>129</v>
      </c>
      <c r="B2031" t="s">
        <v>2295</v>
      </c>
      <c r="C2031" t="s">
        <v>15</v>
      </c>
      <c r="D2031" t="s">
        <v>2111</v>
      </c>
      <c r="E2031" t="s">
        <v>17</v>
      </c>
      <c r="F2031" t="s">
        <v>60</v>
      </c>
      <c r="G2031" t="s">
        <v>2112</v>
      </c>
      <c r="H2031" t="s">
        <v>2113</v>
      </c>
      <c r="I2031" t="s">
        <v>2114</v>
      </c>
      <c r="J2031" t="s">
        <v>2170</v>
      </c>
      <c r="K2031" t="s">
        <v>85</v>
      </c>
      <c r="L2031" t="s">
        <v>86</v>
      </c>
      <c r="M2031" s="2">
        <v>1.7704020114360268</v>
      </c>
      <c r="N2031">
        <v>1</v>
      </c>
      <c r="O2031" t="s">
        <v>87</v>
      </c>
      <c r="P2031" t="s">
        <v>2165</v>
      </c>
      <c r="T2031">
        <v>1.7704040000000001</v>
      </c>
    </row>
    <row r="2032" spans="1:20">
      <c r="A2032">
        <v>132</v>
      </c>
      <c r="B2032" t="s">
        <v>2296</v>
      </c>
      <c r="C2032" t="s">
        <v>15</v>
      </c>
      <c r="D2032" t="s">
        <v>2111</v>
      </c>
      <c r="E2032" t="s">
        <v>17</v>
      </c>
      <c r="F2032" t="s">
        <v>60</v>
      </c>
      <c r="G2032" t="s">
        <v>2112</v>
      </c>
      <c r="H2032" t="s">
        <v>2113</v>
      </c>
      <c r="I2032" t="s">
        <v>2114</v>
      </c>
      <c r="J2032" t="s">
        <v>2170</v>
      </c>
      <c r="K2032" t="s">
        <v>85</v>
      </c>
      <c r="L2032" t="s">
        <v>86</v>
      </c>
      <c r="M2032" s="2">
        <v>1.987945241990086</v>
      </c>
      <c r="N2032">
        <v>1</v>
      </c>
      <c r="O2032" t="s">
        <v>87</v>
      </c>
      <c r="P2032" t="s">
        <v>2165</v>
      </c>
      <c r="T2032">
        <v>1.9879469999999999</v>
      </c>
    </row>
    <row r="2033" spans="1:20">
      <c r="A2033">
        <v>133</v>
      </c>
      <c r="B2033" t="s">
        <v>2297</v>
      </c>
      <c r="C2033" t="s">
        <v>15</v>
      </c>
      <c r="D2033" t="s">
        <v>2111</v>
      </c>
      <c r="E2033" t="s">
        <v>17</v>
      </c>
      <c r="F2033" t="s">
        <v>60</v>
      </c>
      <c r="G2033" t="s">
        <v>2112</v>
      </c>
      <c r="H2033" t="s">
        <v>2113</v>
      </c>
      <c r="I2033" t="s">
        <v>2114</v>
      </c>
      <c r="J2033" t="s">
        <v>2170</v>
      </c>
      <c r="K2033" t="s">
        <v>85</v>
      </c>
      <c r="L2033" t="s">
        <v>86</v>
      </c>
      <c r="M2033" s="2">
        <v>1.146662416540231</v>
      </c>
      <c r="N2033">
        <v>1</v>
      </c>
      <c r="O2033" t="s">
        <v>87</v>
      </c>
      <c r="P2033" t="s">
        <v>2165</v>
      </c>
      <c r="T2033">
        <v>1.146663</v>
      </c>
    </row>
    <row r="2034" spans="1:20">
      <c r="A2034">
        <v>134</v>
      </c>
      <c r="B2034" t="s">
        <v>2298</v>
      </c>
      <c r="C2034" t="s">
        <v>15</v>
      </c>
      <c r="D2034" t="s">
        <v>2111</v>
      </c>
      <c r="E2034" t="s">
        <v>17</v>
      </c>
      <c r="F2034" t="s">
        <v>60</v>
      </c>
      <c r="G2034" t="s">
        <v>2112</v>
      </c>
      <c r="H2034" t="s">
        <v>2113</v>
      </c>
      <c r="I2034" t="s">
        <v>2114</v>
      </c>
      <c r="J2034" t="s">
        <v>2170</v>
      </c>
      <c r="K2034" t="s">
        <v>85</v>
      </c>
      <c r="L2034" t="s">
        <v>86</v>
      </c>
      <c r="M2034" s="2">
        <v>1.2614736264659514</v>
      </c>
      <c r="N2034">
        <v>1</v>
      </c>
      <c r="O2034" t="s">
        <v>87</v>
      </c>
      <c r="P2034" t="s">
        <v>2165</v>
      </c>
      <c r="T2034">
        <v>1.2614749999999999</v>
      </c>
    </row>
    <row r="2035" spans="1:20">
      <c r="A2035">
        <v>135</v>
      </c>
      <c r="B2035" t="s">
        <v>2299</v>
      </c>
      <c r="C2035" t="s">
        <v>15</v>
      </c>
      <c r="D2035" t="s">
        <v>2111</v>
      </c>
      <c r="E2035" t="s">
        <v>17</v>
      </c>
      <c r="F2035" t="s">
        <v>60</v>
      </c>
      <c r="G2035" t="s">
        <v>2112</v>
      </c>
      <c r="H2035" t="s">
        <v>2113</v>
      </c>
      <c r="I2035" t="s">
        <v>2114</v>
      </c>
      <c r="J2035" t="s">
        <v>2170</v>
      </c>
      <c r="K2035" t="s">
        <v>85</v>
      </c>
      <c r="L2035" t="s">
        <v>86</v>
      </c>
      <c r="M2035" s="2">
        <v>3.1033178021972589</v>
      </c>
      <c r="N2035">
        <v>1</v>
      </c>
      <c r="O2035" t="s">
        <v>87</v>
      </c>
      <c r="P2035" t="s">
        <v>2165</v>
      </c>
      <c r="T2035">
        <v>3.1033210000000002</v>
      </c>
    </row>
    <row r="2036" spans="1:20">
      <c r="A2036">
        <v>145</v>
      </c>
      <c r="B2036" t="s">
        <v>2300</v>
      </c>
      <c r="C2036" t="s">
        <v>15</v>
      </c>
      <c r="D2036" t="s">
        <v>2111</v>
      </c>
      <c r="E2036" t="s">
        <v>17</v>
      </c>
      <c r="F2036" t="s">
        <v>60</v>
      </c>
      <c r="G2036" t="s">
        <v>2112</v>
      </c>
      <c r="H2036" t="s">
        <v>2113</v>
      </c>
      <c r="I2036" t="s">
        <v>2114</v>
      </c>
      <c r="J2036" t="s">
        <v>2170</v>
      </c>
      <c r="K2036" t="s">
        <v>85</v>
      </c>
      <c r="L2036" t="s">
        <v>86</v>
      </c>
      <c r="M2036" s="2">
        <v>1.584282489386833</v>
      </c>
      <c r="N2036">
        <v>1</v>
      </c>
      <c r="O2036" t="s">
        <v>87</v>
      </c>
      <c r="P2036" t="s">
        <v>2165</v>
      </c>
      <c r="T2036">
        <v>1.584284</v>
      </c>
    </row>
    <row r="2037" spans="1:20">
      <c r="A2037">
        <v>486</v>
      </c>
      <c r="B2037" t="s">
        <v>26</v>
      </c>
      <c r="C2037" t="s">
        <v>15</v>
      </c>
      <c r="D2037" t="s">
        <v>2111</v>
      </c>
      <c r="E2037" t="s">
        <v>17</v>
      </c>
      <c r="F2037" t="s">
        <v>60</v>
      </c>
      <c r="G2037" t="s">
        <v>2112</v>
      </c>
      <c r="H2037" t="s">
        <v>2113</v>
      </c>
      <c r="I2037" t="s">
        <v>2114</v>
      </c>
      <c r="J2037" t="s">
        <v>2170</v>
      </c>
      <c r="K2037" t="s">
        <v>85</v>
      </c>
      <c r="L2037" t="s">
        <v>86</v>
      </c>
      <c r="M2037" s="2">
        <v>1.288395505651295</v>
      </c>
      <c r="N2037">
        <v>1</v>
      </c>
      <c r="O2037" t="s">
        <v>87</v>
      </c>
      <c r="P2037" t="s">
        <v>2165</v>
      </c>
      <c r="T2037">
        <v>1.288397</v>
      </c>
    </row>
    <row r="2038" spans="1:20">
      <c r="A2038">
        <v>487</v>
      </c>
      <c r="B2038" t="s">
        <v>26</v>
      </c>
      <c r="C2038" t="s">
        <v>15</v>
      </c>
      <c r="D2038" t="s">
        <v>2111</v>
      </c>
      <c r="E2038" t="s">
        <v>17</v>
      </c>
      <c r="F2038" t="s">
        <v>60</v>
      </c>
      <c r="G2038" t="s">
        <v>2112</v>
      </c>
      <c r="H2038" t="s">
        <v>2113</v>
      </c>
      <c r="I2038" t="s">
        <v>2114</v>
      </c>
      <c r="J2038" t="s">
        <v>2170</v>
      </c>
      <c r="K2038" t="s">
        <v>85</v>
      </c>
      <c r="L2038" t="s">
        <v>86</v>
      </c>
      <c r="M2038" s="2">
        <v>1.2615703167393979</v>
      </c>
      <c r="N2038">
        <v>1</v>
      </c>
      <c r="O2038" t="s">
        <v>87</v>
      </c>
      <c r="P2038" t="s">
        <v>2165</v>
      </c>
      <c r="T2038">
        <v>1.261571</v>
      </c>
    </row>
    <row r="2039" spans="1:20">
      <c r="A2039">
        <v>488</v>
      </c>
      <c r="B2039" t="s">
        <v>26</v>
      </c>
      <c r="C2039" t="s">
        <v>15</v>
      </c>
      <c r="D2039" t="s">
        <v>2111</v>
      </c>
      <c r="E2039" t="s">
        <v>17</v>
      </c>
      <c r="F2039" t="s">
        <v>60</v>
      </c>
      <c r="G2039" t="s">
        <v>2112</v>
      </c>
      <c r="H2039" t="s">
        <v>2113</v>
      </c>
      <c r="I2039" t="s">
        <v>2114</v>
      </c>
      <c r="J2039" t="s">
        <v>2170</v>
      </c>
      <c r="K2039" t="s">
        <v>85</v>
      </c>
      <c r="L2039" t="s">
        <v>86</v>
      </c>
      <c r="M2039" s="2">
        <v>1.8918568391295967</v>
      </c>
      <c r="N2039">
        <v>1</v>
      </c>
      <c r="O2039" t="s">
        <v>87</v>
      </c>
      <c r="P2039" t="s">
        <v>2165</v>
      </c>
      <c r="T2039">
        <v>1.891859</v>
      </c>
    </row>
    <row r="2040" spans="1:20">
      <c r="A2040">
        <v>492</v>
      </c>
      <c r="B2040" t="s">
        <v>26</v>
      </c>
      <c r="C2040" t="s">
        <v>15</v>
      </c>
      <c r="D2040" t="s">
        <v>2111</v>
      </c>
      <c r="E2040" t="s">
        <v>17</v>
      </c>
      <c r="F2040" t="s">
        <v>60</v>
      </c>
      <c r="G2040" t="s">
        <v>2112</v>
      </c>
      <c r="H2040" t="s">
        <v>2113</v>
      </c>
      <c r="I2040" t="s">
        <v>2114</v>
      </c>
      <c r="J2040" t="s">
        <v>2170</v>
      </c>
      <c r="K2040" t="s">
        <v>85</v>
      </c>
      <c r="L2040" t="s">
        <v>86</v>
      </c>
      <c r="M2040" s="2">
        <v>0.50809684199601668</v>
      </c>
      <c r="N2040">
        <v>1</v>
      </c>
      <c r="O2040" t="s">
        <v>87</v>
      </c>
      <c r="P2040" t="s">
        <v>2165</v>
      </c>
      <c r="T2040">
        <v>0.50809700000000002</v>
      </c>
    </row>
    <row r="2041" spans="1:20">
      <c r="A2041">
        <v>494</v>
      </c>
      <c r="B2041" t="s">
        <v>26</v>
      </c>
      <c r="C2041" t="s">
        <v>15</v>
      </c>
      <c r="D2041" t="s">
        <v>2111</v>
      </c>
      <c r="E2041" t="s">
        <v>17</v>
      </c>
      <c r="F2041" t="s">
        <v>60</v>
      </c>
      <c r="G2041" t="s">
        <v>2112</v>
      </c>
      <c r="H2041" t="s">
        <v>2113</v>
      </c>
      <c r="I2041" t="s">
        <v>2114</v>
      </c>
      <c r="J2041" t="s">
        <v>2170</v>
      </c>
      <c r="K2041" t="s">
        <v>85</v>
      </c>
      <c r="L2041" t="s">
        <v>86</v>
      </c>
      <c r="M2041" s="2">
        <v>2.6997301119880599</v>
      </c>
      <c r="N2041">
        <v>1</v>
      </c>
      <c r="O2041" t="s">
        <v>87</v>
      </c>
      <c r="P2041" t="s">
        <v>2165</v>
      </c>
      <c r="Q2041" s="2">
        <f>SUM(M2027:M2041)</f>
        <v>21.16034639992488</v>
      </c>
      <c r="T2041">
        <v>2.699732</v>
      </c>
    </row>
    <row r="2042" spans="1:20">
      <c r="A2042">
        <v>118</v>
      </c>
      <c r="B2042" t="s">
        <v>2169</v>
      </c>
      <c r="C2042" t="s">
        <v>15</v>
      </c>
      <c r="D2042" t="s">
        <v>2111</v>
      </c>
      <c r="E2042" t="s">
        <v>17</v>
      </c>
      <c r="F2042" t="s">
        <v>60</v>
      </c>
      <c r="G2042" t="s">
        <v>2112</v>
      </c>
      <c r="H2042" t="s">
        <v>2113</v>
      </c>
      <c r="I2042" t="s">
        <v>2114</v>
      </c>
      <c r="J2042" t="s">
        <v>2170</v>
      </c>
      <c r="K2042" t="s">
        <v>23</v>
      </c>
      <c r="L2042" t="s">
        <v>24</v>
      </c>
      <c r="M2042" s="2">
        <v>6.8829695267441915</v>
      </c>
      <c r="N2042">
        <v>4</v>
      </c>
      <c r="O2042" t="s">
        <v>25</v>
      </c>
      <c r="P2042" t="s">
        <v>2165</v>
      </c>
      <c r="T2042">
        <v>6.8829760000000002</v>
      </c>
    </row>
    <row r="2043" spans="1:20">
      <c r="A2043">
        <v>121</v>
      </c>
      <c r="B2043" t="s">
        <v>2172</v>
      </c>
      <c r="C2043" t="s">
        <v>15</v>
      </c>
      <c r="D2043" t="s">
        <v>2111</v>
      </c>
      <c r="E2043" t="s">
        <v>17</v>
      </c>
      <c r="F2043" t="s">
        <v>60</v>
      </c>
      <c r="G2043" t="s">
        <v>2112</v>
      </c>
      <c r="H2043" t="s">
        <v>2113</v>
      </c>
      <c r="I2043" t="s">
        <v>2114</v>
      </c>
      <c r="J2043" t="s">
        <v>2170</v>
      </c>
      <c r="K2043" t="s">
        <v>23</v>
      </c>
      <c r="L2043" t="s">
        <v>24</v>
      </c>
      <c r="M2043" s="2">
        <v>0.77176141230484863</v>
      </c>
      <c r="N2043">
        <v>4</v>
      </c>
      <c r="O2043" t="s">
        <v>25</v>
      </c>
      <c r="P2043" t="s">
        <v>2165</v>
      </c>
      <c r="T2043">
        <v>0.77176199999999995</v>
      </c>
    </row>
    <row r="2044" spans="1:20">
      <c r="A2044">
        <v>125</v>
      </c>
      <c r="B2044" t="s">
        <v>2173</v>
      </c>
      <c r="C2044" t="s">
        <v>15</v>
      </c>
      <c r="D2044" t="s">
        <v>2111</v>
      </c>
      <c r="E2044" t="s">
        <v>17</v>
      </c>
      <c r="F2044" t="s">
        <v>60</v>
      </c>
      <c r="G2044" t="s">
        <v>2112</v>
      </c>
      <c r="H2044" t="s">
        <v>2113</v>
      </c>
      <c r="I2044" t="s">
        <v>2114</v>
      </c>
      <c r="J2044" t="s">
        <v>2170</v>
      </c>
      <c r="K2044" t="s">
        <v>23</v>
      </c>
      <c r="L2044" t="s">
        <v>24</v>
      </c>
      <c r="M2044" s="2">
        <v>0.8084615138650707</v>
      </c>
      <c r="N2044">
        <v>4</v>
      </c>
      <c r="O2044" t="s">
        <v>25</v>
      </c>
      <c r="P2044" t="s">
        <v>22</v>
      </c>
      <c r="T2044">
        <v>0.80846200000000001</v>
      </c>
    </row>
    <row r="2045" spans="1:20">
      <c r="A2045">
        <v>128</v>
      </c>
      <c r="B2045" t="s">
        <v>2175</v>
      </c>
      <c r="C2045" t="s">
        <v>15</v>
      </c>
      <c r="D2045" t="s">
        <v>2111</v>
      </c>
      <c r="E2045" t="s">
        <v>17</v>
      </c>
      <c r="F2045" t="s">
        <v>60</v>
      </c>
      <c r="G2045" t="s">
        <v>2112</v>
      </c>
      <c r="H2045" t="s">
        <v>2113</v>
      </c>
      <c r="I2045" t="s">
        <v>2114</v>
      </c>
      <c r="J2045" t="s">
        <v>2170</v>
      </c>
      <c r="K2045" t="s">
        <v>23</v>
      </c>
      <c r="L2045" t="s">
        <v>24</v>
      </c>
      <c r="M2045" s="2">
        <v>2.9717580815743561</v>
      </c>
      <c r="N2045">
        <v>4</v>
      </c>
      <c r="O2045" t="s">
        <v>25</v>
      </c>
      <c r="P2045" t="s">
        <v>2165</v>
      </c>
      <c r="T2045">
        <v>2.9717609999999999</v>
      </c>
    </row>
    <row r="2046" spans="1:20">
      <c r="A2046">
        <v>131</v>
      </c>
      <c r="B2046" t="s">
        <v>2176</v>
      </c>
      <c r="C2046" t="s">
        <v>15</v>
      </c>
      <c r="D2046" t="s">
        <v>2111</v>
      </c>
      <c r="E2046" t="s">
        <v>17</v>
      </c>
      <c r="F2046" t="s">
        <v>60</v>
      </c>
      <c r="G2046" t="s">
        <v>2112</v>
      </c>
      <c r="H2046" t="s">
        <v>2113</v>
      </c>
      <c r="I2046" t="s">
        <v>2114</v>
      </c>
      <c r="J2046" t="s">
        <v>2170</v>
      </c>
      <c r="K2046" t="s">
        <v>23</v>
      </c>
      <c r="L2046" t="s">
        <v>24</v>
      </c>
      <c r="M2046" s="2">
        <v>1.3246210274138468</v>
      </c>
      <c r="N2046">
        <v>4</v>
      </c>
      <c r="O2046" t="s">
        <v>25</v>
      </c>
      <c r="P2046" t="s">
        <v>2165</v>
      </c>
      <c r="T2046">
        <v>1.324622</v>
      </c>
    </row>
    <row r="2047" spans="1:20">
      <c r="A2047">
        <v>136</v>
      </c>
      <c r="B2047" t="s">
        <v>2177</v>
      </c>
      <c r="C2047" t="s">
        <v>15</v>
      </c>
      <c r="D2047" t="s">
        <v>2111</v>
      </c>
      <c r="E2047" t="s">
        <v>17</v>
      </c>
      <c r="F2047" t="s">
        <v>60</v>
      </c>
      <c r="G2047" t="s">
        <v>2112</v>
      </c>
      <c r="H2047" t="s">
        <v>2113</v>
      </c>
      <c r="I2047" t="s">
        <v>2114</v>
      </c>
      <c r="J2047" t="s">
        <v>2170</v>
      </c>
      <c r="K2047" t="s">
        <v>23</v>
      </c>
      <c r="L2047" t="s">
        <v>24</v>
      </c>
      <c r="M2047" s="2">
        <v>2.6344659943758866</v>
      </c>
      <c r="N2047">
        <v>4</v>
      </c>
      <c r="O2047" t="s">
        <v>25</v>
      </c>
      <c r="P2047" t="s">
        <v>2165</v>
      </c>
      <c r="T2047">
        <v>2.634468</v>
      </c>
    </row>
    <row r="2048" spans="1:20">
      <c r="A2048">
        <v>137</v>
      </c>
      <c r="B2048" t="s">
        <v>2178</v>
      </c>
      <c r="C2048" t="s">
        <v>15</v>
      </c>
      <c r="D2048" t="s">
        <v>2111</v>
      </c>
      <c r="E2048" t="s">
        <v>17</v>
      </c>
      <c r="F2048" t="s">
        <v>60</v>
      </c>
      <c r="G2048" t="s">
        <v>2112</v>
      </c>
      <c r="H2048" t="s">
        <v>2113</v>
      </c>
      <c r="I2048" t="s">
        <v>2114</v>
      </c>
      <c r="J2048" t="s">
        <v>2170</v>
      </c>
      <c r="K2048" t="s">
        <v>23</v>
      </c>
      <c r="L2048" t="s">
        <v>24</v>
      </c>
      <c r="M2048" s="2">
        <v>0.62300667035677038</v>
      </c>
      <c r="N2048">
        <v>4</v>
      </c>
      <c r="O2048" t="s">
        <v>25</v>
      </c>
      <c r="P2048" t="s">
        <v>2165</v>
      </c>
      <c r="T2048">
        <v>0.62300699999999998</v>
      </c>
    </row>
    <row r="2049" spans="1:20">
      <c r="A2049">
        <v>138</v>
      </c>
      <c r="B2049" t="s">
        <v>2179</v>
      </c>
      <c r="C2049" t="s">
        <v>15</v>
      </c>
      <c r="D2049" t="s">
        <v>2111</v>
      </c>
      <c r="E2049" t="s">
        <v>17</v>
      </c>
      <c r="F2049" t="s">
        <v>60</v>
      </c>
      <c r="G2049" t="s">
        <v>2112</v>
      </c>
      <c r="H2049" t="s">
        <v>2113</v>
      </c>
      <c r="I2049" t="s">
        <v>2114</v>
      </c>
      <c r="J2049" t="s">
        <v>2170</v>
      </c>
      <c r="K2049" t="s">
        <v>23</v>
      </c>
      <c r="L2049" t="s">
        <v>24</v>
      </c>
      <c r="M2049" s="2">
        <v>0.50602339641104455</v>
      </c>
      <c r="N2049">
        <v>4</v>
      </c>
      <c r="O2049" t="s">
        <v>25</v>
      </c>
      <c r="P2049" t="s">
        <v>2165</v>
      </c>
      <c r="T2049">
        <v>0.50602400000000003</v>
      </c>
    </row>
    <row r="2050" spans="1:20">
      <c r="A2050">
        <v>139</v>
      </c>
      <c r="B2050" t="s">
        <v>2180</v>
      </c>
      <c r="C2050" t="s">
        <v>15</v>
      </c>
      <c r="D2050" t="s">
        <v>2111</v>
      </c>
      <c r="E2050" t="s">
        <v>17</v>
      </c>
      <c r="F2050" t="s">
        <v>60</v>
      </c>
      <c r="G2050" t="s">
        <v>2112</v>
      </c>
      <c r="H2050" t="s">
        <v>2113</v>
      </c>
      <c r="I2050" t="s">
        <v>2114</v>
      </c>
      <c r="J2050" t="s">
        <v>2170</v>
      </c>
      <c r="K2050" t="s">
        <v>23</v>
      </c>
      <c r="L2050" t="s">
        <v>24</v>
      </c>
      <c r="M2050" s="2">
        <v>2.2654455716283732</v>
      </c>
      <c r="N2050">
        <v>4</v>
      </c>
      <c r="O2050" t="s">
        <v>25</v>
      </c>
      <c r="P2050" t="s">
        <v>2165</v>
      </c>
      <c r="T2050">
        <v>2.2654480000000001</v>
      </c>
    </row>
    <row r="2051" spans="1:20">
      <c r="A2051">
        <v>140</v>
      </c>
      <c r="B2051" t="s">
        <v>2181</v>
      </c>
      <c r="C2051" t="s">
        <v>15</v>
      </c>
      <c r="D2051" t="s">
        <v>2111</v>
      </c>
      <c r="E2051" t="s">
        <v>17</v>
      </c>
      <c r="F2051" t="s">
        <v>60</v>
      </c>
      <c r="G2051" t="s">
        <v>2112</v>
      </c>
      <c r="H2051" t="s">
        <v>2113</v>
      </c>
      <c r="I2051" t="s">
        <v>2114</v>
      </c>
      <c r="J2051" t="s">
        <v>2170</v>
      </c>
      <c r="K2051" t="s">
        <v>23</v>
      </c>
      <c r="L2051" t="s">
        <v>24</v>
      </c>
      <c r="M2051" s="2">
        <v>0.68680348442990358</v>
      </c>
      <c r="N2051">
        <v>4</v>
      </c>
      <c r="O2051" t="s">
        <v>25</v>
      </c>
      <c r="P2051" t="s">
        <v>2165</v>
      </c>
      <c r="T2051">
        <v>0.68680399999999997</v>
      </c>
    </row>
    <row r="2052" spans="1:20">
      <c r="A2052">
        <v>141</v>
      </c>
      <c r="B2052" t="s">
        <v>2182</v>
      </c>
      <c r="C2052" t="s">
        <v>15</v>
      </c>
      <c r="D2052" t="s">
        <v>2111</v>
      </c>
      <c r="E2052" t="s">
        <v>17</v>
      </c>
      <c r="F2052" t="s">
        <v>60</v>
      </c>
      <c r="G2052" t="s">
        <v>2112</v>
      </c>
      <c r="H2052" t="s">
        <v>2113</v>
      </c>
      <c r="I2052" t="s">
        <v>2114</v>
      </c>
      <c r="J2052" t="s">
        <v>2170</v>
      </c>
      <c r="K2052" t="s">
        <v>23</v>
      </c>
      <c r="L2052" t="s">
        <v>24</v>
      </c>
      <c r="M2052" s="2">
        <v>0.29123929342749688</v>
      </c>
      <c r="N2052">
        <v>4</v>
      </c>
      <c r="O2052" t="s">
        <v>25</v>
      </c>
      <c r="P2052" t="s">
        <v>2165</v>
      </c>
      <c r="T2052">
        <v>0.29124</v>
      </c>
    </row>
    <row r="2053" spans="1:20">
      <c r="A2053">
        <v>142</v>
      </c>
      <c r="B2053" t="s">
        <v>2183</v>
      </c>
      <c r="C2053" t="s">
        <v>15</v>
      </c>
      <c r="D2053" t="s">
        <v>2111</v>
      </c>
      <c r="E2053" t="s">
        <v>17</v>
      </c>
      <c r="F2053" t="s">
        <v>60</v>
      </c>
      <c r="G2053" t="s">
        <v>2112</v>
      </c>
      <c r="H2053" t="s">
        <v>2113</v>
      </c>
      <c r="I2053" t="s">
        <v>2114</v>
      </c>
      <c r="J2053" t="s">
        <v>2170</v>
      </c>
      <c r="K2053" t="s">
        <v>23</v>
      </c>
      <c r="L2053" t="s">
        <v>24</v>
      </c>
      <c r="M2053" s="2">
        <v>0.41644005500560927</v>
      </c>
      <c r="N2053">
        <v>4</v>
      </c>
      <c r="O2053" t="s">
        <v>25</v>
      </c>
      <c r="P2053" t="s">
        <v>2184</v>
      </c>
      <c r="T2053">
        <v>0.41643999999999998</v>
      </c>
    </row>
    <row r="2054" spans="1:20">
      <c r="A2054">
        <v>143</v>
      </c>
      <c r="B2054" t="s">
        <v>2185</v>
      </c>
      <c r="C2054" t="s">
        <v>15</v>
      </c>
      <c r="D2054" t="s">
        <v>2111</v>
      </c>
      <c r="E2054" t="s">
        <v>17</v>
      </c>
      <c r="F2054" t="s">
        <v>60</v>
      </c>
      <c r="G2054" t="s">
        <v>2112</v>
      </c>
      <c r="H2054" t="s">
        <v>2113</v>
      </c>
      <c r="I2054" t="s">
        <v>2114</v>
      </c>
      <c r="J2054" t="s">
        <v>2170</v>
      </c>
      <c r="K2054" t="s">
        <v>23</v>
      </c>
      <c r="L2054" t="s">
        <v>24</v>
      </c>
      <c r="M2054" s="2">
        <v>0.46613696347291478</v>
      </c>
      <c r="N2054">
        <v>4</v>
      </c>
      <c r="O2054" t="s">
        <v>25</v>
      </c>
      <c r="P2054" t="s">
        <v>2184</v>
      </c>
      <c r="T2054">
        <v>0.46613700000000002</v>
      </c>
    </row>
    <row r="2055" spans="1:20">
      <c r="A2055">
        <v>144</v>
      </c>
      <c r="B2055" t="s">
        <v>2186</v>
      </c>
      <c r="C2055" t="s">
        <v>15</v>
      </c>
      <c r="D2055" t="s">
        <v>2111</v>
      </c>
      <c r="E2055" t="s">
        <v>17</v>
      </c>
      <c r="F2055" t="s">
        <v>60</v>
      </c>
      <c r="G2055" t="s">
        <v>2112</v>
      </c>
      <c r="H2055" t="s">
        <v>2113</v>
      </c>
      <c r="I2055" t="s">
        <v>2114</v>
      </c>
      <c r="J2055" t="s">
        <v>2170</v>
      </c>
      <c r="K2055" t="s">
        <v>23</v>
      </c>
      <c r="L2055" t="s">
        <v>24</v>
      </c>
      <c r="M2055" s="2">
        <v>1.2631585859159942</v>
      </c>
      <c r="N2055">
        <v>4</v>
      </c>
      <c r="O2055" t="s">
        <v>25</v>
      </c>
      <c r="P2055" t="s">
        <v>2184</v>
      </c>
      <c r="T2055">
        <v>1.2631600000000001</v>
      </c>
    </row>
    <row r="2056" spans="1:20">
      <c r="A2056">
        <v>146</v>
      </c>
      <c r="B2056" t="s">
        <v>2187</v>
      </c>
      <c r="C2056" t="s">
        <v>15</v>
      </c>
      <c r="D2056" t="s">
        <v>2111</v>
      </c>
      <c r="E2056" t="s">
        <v>17</v>
      </c>
      <c r="F2056" t="s">
        <v>60</v>
      </c>
      <c r="G2056" t="s">
        <v>2112</v>
      </c>
      <c r="H2056" t="s">
        <v>2113</v>
      </c>
      <c r="I2056" t="s">
        <v>2114</v>
      </c>
      <c r="J2056" t="s">
        <v>2170</v>
      </c>
      <c r="K2056" t="s">
        <v>23</v>
      </c>
      <c r="L2056" t="s">
        <v>24</v>
      </c>
      <c r="M2056" s="2">
        <v>0.91720992670860868</v>
      </c>
      <c r="N2056">
        <v>4</v>
      </c>
      <c r="O2056" t="s">
        <v>25</v>
      </c>
      <c r="P2056" t="s">
        <v>2165</v>
      </c>
      <c r="T2056">
        <v>0.917211</v>
      </c>
    </row>
    <row r="2057" spans="1:20">
      <c r="A2057">
        <v>147</v>
      </c>
      <c r="B2057" t="s">
        <v>2188</v>
      </c>
      <c r="C2057" t="s">
        <v>15</v>
      </c>
      <c r="D2057" t="s">
        <v>2111</v>
      </c>
      <c r="E2057" t="s">
        <v>17</v>
      </c>
      <c r="F2057" t="s">
        <v>60</v>
      </c>
      <c r="G2057" t="s">
        <v>2112</v>
      </c>
      <c r="H2057" t="s">
        <v>2113</v>
      </c>
      <c r="I2057" t="s">
        <v>2114</v>
      </c>
      <c r="J2057" t="s">
        <v>2170</v>
      </c>
      <c r="K2057" t="s">
        <v>23</v>
      </c>
      <c r="L2057" t="s">
        <v>24</v>
      </c>
      <c r="M2057" s="2">
        <v>3.1857488442891526</v>
      </c>
      <c r="N2057">
        <v>4</v>
      </c>
      <c r="O2057" t="s">
        <v>25</v>
      </c>
      <c r="P2057" t="s">
        <v>2189</v>
      </c>
      <c r="T2057">
        <v>3.1857519999999999</v>
      </c>
    </row>
    <row r="2058" spans="1:20">
      <c r="A2058">
        <v>148</v>
      </c>
      <c r="B2058" t="s">
        <v>2190</v>
      </c>
      <c r="C2058" t="s">
        <v>15</v>
      </c>
      <c r="D2058" t="s">
        <v>2111</v>
      </c>
      <c r="E2058" t="s">
        <v>17</v>
      </c>
      <c r="F2058" t="s">
        <v>60</v>
      </c>
      <c r="G2058" t="s">
        <v>2112</v>
      </c>
      <c r="H2058" t="s">
        <v>2113</v>
      </c>
      <c r="I2058" t="s">
        <v>2114</v>
      </c>
      <c r="J2058" t="s">
        <v>2170</v>
      </c>
      <c r="K2058" t="s">
        <v>23</v>
      </c>
      <c r="L2058" t="s">
        <v>24</v>
      </c>
      <c r="M2058" s="2">
        <v>2.6323025886736877</v>
      </c>
      <c r="N2058">
        <v>4</v>
      </c>
      <c r="O2058" t="s">
        <v>25</v>
      </c>
      <c r="P2058" t="s">
        <v>2189</v>
      </c>
      <c r="T2058">
        <v>2.6323050000000001</v>
      </c>
    </row>
    <row r="2059" spans="1:20">
      <c r="A2059">
        <v>483</v>
      </c>
      <c r="B2059" t="s">
        <v>26</v>
      </c>
      <c r="C2059" t="s">
        <v>15</v>
      </c>
      <c r="D2059" t="s">
        <v>2111</v>
      </c>
      <c r="E2059" t="s">
        <v>17</v>
      </c>
      <c r="F2059" t="s">
        <v>60</v>
      </c>
      <c r="G2059" t="s">
        <v>2112</v>
      </c>
      <c r="H2059" t="s">
        <v>2113</v>
      </c>
      <c r="I2059" t="s">
        <v>2114</v>
      </c>
      <c r="J2059" t="s">
        <v>2170</v>
      </c>
      <c r="K2059" t="s">
        <v>23</v>
      </c>
      <c r="L2059" t="s">
        <v>24</v>
      </c>
      <c r="M2059" s="2">
        <v>1.303106600178904</v>
      </c>
      <c r="N2059">
        <v>4</v>
      </c>
      <c r="O2059" t="s">
        <v>25</v>
      </c>
      <c r="P2059" t="s">
        <v>2184</v>
      </c>
      <c r="T2059">
        <v>1.3031079999999999</v>
      </c>
    </row>
    <row r="2060" spans="1:20">
      <c r="A2060">
        <v>484</v>
      </c>
      <c r="B2060" t="s">
        <v>26</v>
      </c>
      <c r="C2060" t="s">
        <v>15</v>
      </c>
      <c r="D2060" t="s">
        <v>2111</v>
      </c>
      <c r="E2060" t="s">
        <v>17</v>
      </c>
      <c r="F2060" t="s">
        <v>60</v>
      </c>
      <c r="G2060" t="s">
        <v>2112</v>
      </c>
      <c r="H2060" t="s">
        <v>2113</v>
      </c>
      <c r="I2060" t="s">
        <v>2114</v>
      </c>
      <c r="J2060" t="s">
        <v>2170</v>
      </c>
      <c r="K2060" t="s">
        <v>23</v>
      </c>
      <c r="L2060" t="s">
        <v>24</v>
      </c>
      <c r="M2060" s="2">
        <v>0.90517310334432122</v>
      </c>
      <c r="N2060">
        <v>4</v>
      </c>
      <c r="O2060" t="s">
        <v>25</v>
      </c>
      <c r="P2060" t="s">
        <v>2184</v>
      </c>
      <c r="T2060">
        <v>0.90517400000000003</v>
      </c>
    </row>
    <row r="2061" spans="1:20">
      <c r="A2061">
        <v>485</v>
      </c>
      <c r="B2061" t="s">
        <v>26</v>
      </c>
      <c r="C2061" t="s">
        <v>15</v>
      </c>
      <c r="D2061" t="s">
        <v>2111</v>
      </c>
      <c r="E2061" t="s">
        <v>17</v>
      </c>
      <c r="F2061" t="s">
        <v>60</v>
      </c>
      <c r="G2061" t="s">
        <v>2112</v>
      </c>
      <c r="H2061" t="s">
        <v>2113</v>
      </c>
      <c r="I2061" t="s">
        <v>2114</v>
      </c>
      <c r="J2061" t="s">
        <v>2170</v>
      </c>
      <c r="K2061" t="s">
        <v>23</v>
      </c>
      <c r="L2061" t="s">
        <v>24</v>
      </c>
      <c r="M2061" s="2">
        <v>0.31338473038355663</v>
      </c>
      <c r="N2061">
        <v>4</v>
      </c>
      <c r="O2061" t="s">
        <v>25</v>
      </c>
      <c r="P2061" t="s">
        <v>2184</v>
      </c>
      <c r="T2061">
        <v>0.31338500000000002</v>
      </c>
    </row>
    <row r="2062" spans="1:20">
      <c r="A2062">
        <v>489</v>
      </c>
      <c r="B2062" t="s">
        <v>26</v>
      </c>
      <c r="C2062" t="s">
        <v>15</v>
      </c>
      <c r="D2062" t="s">
        <v>2111</v>
      </c>
      <c r="E2062" t="s">
        <v>17</v>
      </c>
      <c r="F2062" t="s">
        <v>60</v>
      </c>
      <c r="G2062" t="s">
        <v>2112</v>
      </c>
      <c r="H2062" t="s">
        <v>2113</v>
      </c>
      <c r="I2062" t="s">
        <v>2114</v>
      </c>
      <c r="J2062" t="s">
        <v>2170</v>
      </c>
      <c r="K2062" t="s">
        <v>23</v>
      </c>
      <c r="L2062" t="s">
        <v>24</v>
      </c>
      <c r="M2062" s="2">
        <v>2.8273874843705986</v>
      </c>
      <c r="N2062">
        <v>4</v>
      </c>
      <c r="O2062" t="s">
        <v>25</v>
      </c>
      <c r="P2062" t="s">
        <v>2165</v>
      </c>
      <c r="T2062">
        <v>2.8273899999999998</v>
      </c>
    </row>
    <row r="2063" spans="1:20">
      <c r="A2063">
        <v>490</v>
      </c>
      <c r="B2063" t="s">
        <v>26</v>
      </c>
      <c r="C2063" t="s">
        <v>15</v>
      </c>
      <c r="D2063" t="s">
        <v>2111</v>
      </c>
      <c r="E2063" t="s">
        <v>17</v>
      </c>
      <c r="F2063" t="s">
        <v>60</v>
      </c>
      <c r="G2063" t="s">
        <v>2112</v>
      </c>
      <c r="H2063" t="s">
        <v>2113</v>
      </c>
      <c r="I2063" t="s">
        <v>2114</v>
      </c>
      <c r="J2063" t="s">
        <v>2170</v>
      </c>
      <c r="K2063" t="s">
        <v>23</v>
      </c>
      <c r="L2063" t="s">
        <v>24</v>
      </c>
      <c r="M2063" s="2">
        <v>0.77650818511141972</v>
      </c>
      <c r="N2063">
        <v>4</v>
      </c>
      <c r="O2063" t="s">
        <v>25</v>
      </c>
      <c r="P2063" t="s">
        <v>2165</v>
      </c>
      <c r="T2063">
        <v>0.776509</v>
      </c>
    </row>
    <row r="2064" spans="1:20">
      <c r="A2064">
        <v>491</v>
      </c>
      <c r="B2064" t="s">
        <v>26</v>
      </c>
      <c r="C2064" t="s">
        <v>15</v>
      </c>
      <c r="D2064" t="s">
        <v>2111</v>
      </c>
      <c r="E2064" t="s">
        <v>17</v>
      </c>
      <c r="F2064" t="s">
        <v>60</v>
      </c>
      <c r="G2064" t="s">
        <v>2112</v>
      </c>
      <c r="H2064" t="s">
        <v>2113</v>
      </c>
      <c r="I2064" t="s">
        <v>2114</v>
      </c>
      <c r="J2064" t="s">
        <v>2170</v>
      </c>
      <c r="K2064" t="s">
        <v>23</v>
      </c>
      <c r="L2064" t="s">
        <v>24</v>
      </c>
      <c r="M2064" s="2">
        <v>1.1663608708974367</v>
      </c>
      <c r="N2064">
        <v>4</v>
      </c>
      <c r="O2064" t="s">
        <v>25</v>
      </c>
      <c r="P2064" t="s">
        <v>2165</v>
      </c>
      <c r="T2064">
        <v>1.1663619999999999</v>
      </c>
    </row>
    <row r="2065" spans="1:20">
      <c r="A2065">
        <v>493</v>
      </c>
      <c r="B2065" t="s">
        <v>26</v>
      </c>
      <c r="C2065" t="s">
        <v>15</v>
      </c>
      <c r="D2065" t="s">
        <v>2111</v>
      </c>
      <c r="E2065" t="s">
        <v>17</v>
      </c>
      <c r="F2065" t="s">
        <v>60</v>
      </c>
      <c r="G2065" t="s">
        <v>2112</v>
      </c>
      <c r="H2065" t="s">
        <v>2113</v>
      </c>
      <c r="I2065" t="s">
        <v>2114</v>
      </c>
      <c r="J2065" t="s">
        <v>2170</v>
      </c>
      <c r="K2065" t="s">
        <v>23</v>
      </c>
      <c r="L2065" t="s">
        <v>24</v>
      </c>
      <c r="M2065" s="2">
        <v>0.4924485779097868</v>
      </c>
      <c r="N2065">
        <v>4</v>
      </c>
      <c r="O2065" t="s">
        <v>25</v>
      </c>
      <c r="P2065" t="s">
        <v>2165</v>
      </c>
      <c r="T2065">
        <v>0.49244900000000003</v>
      </c>
    </row>
    <row r="2066" spans="1:20">
      <c r="A2066">
        <v>496</v>
      </c>
      <c r="B2066" t="s">
        <v>26</v>
      </c>
      <c r="C2066" t="s">
        <v>15</v>
      </c>
      <c r="D2066" t="s">
        <v>2111</v>
      </c>
      <c r="E2066" t="s">
        <v>17</v>
      </c>
      <c r="F2066" t="s">
        <v>60</v>
      </c>
      <c r="G2066" t="s">
        <v>2112</v>
      </c>
      <c r="H2066" t="s">
        <v>2113</v>
      </c>
      <c r="I2066" t="s">
        <v>2114</v>
      </c>
      <c r="J2066" t="s">
        <v>2170</v>
      </c>
      <c r="K2066" t="s">
        <v>23</v>
      </c>
      <c r="L2066" t="s">
        <v>24</v>
      </c>
      <c r="M2066" s="2">
        <v>0.9059519817834073</v>
      </c>
      <c r="N2066">
        <v>4</v>
      </c>
      <c r="O2066" t="s">
        <v>25</v>
      </c>
      <c r="P2066" t="s">
        <v>2165</v>
      </c>
      <c r="T2066">
        <v>0.90595300000000001</v>
      </c>
    </row>
    <row r="2067" spans="1:20">
      <c r="A2067">
        <v>130</v>
      </c>
      <c r="B2067" t="s">
        <v>2351</v>
      </c>
      <c r="C2067" t="s">
        <v>15</v>
      </c>
      <c r="D2067" t="s">
        <v>2111</v>
      </c>
      <c r="E2067" t="s">
        <v>17</v>
      </c>
      <c r="F2067" t="s">
        <v>60</v>
      </c>
      <c r="G2067" t="s">
        <v>2112</v>
      </c>
      <c r="H2067" t="s">
        <v>2113</v>
      </c>
      <c r="I2067" t="s">
        <v>2114</v>
      </c>
      <c r="J2067" t="s">
        <v>2170</v>
      </c>
      <c r="K2067" t="s">
        <v>23</v>
      </c>
      <c r="L2067" t="s">
        <v>24</v>
      </c>
      <c r="M2067" s="2">
        <v>1.7860468758494239</v>
      </c>
      <c r="N2067">
        <v>4</v>
      </c>
      <c r="O2067" t="s">
        <v>25</v>
      </c>
      <c r="P2067" t="s">
        <v>2165</v>
      </c>
      <c r="T2067">
        <v>1.7860480000000001</v>
      </c>
    </row>
    <row r="2068" spans="1:20">
      <c r="A2068">
        <v>495</v>
      </c>
      <c r="B2068" t="s">
        <v>26</v>
      </c>
      <c r="C2068" t="s">
        <v>15</v>
      </c>
      <c r="D2068" t="s">
        <v>2111</v>
      </c>
      <c r="E2068" t="s">
        <v>17</v>
      </c>
      <c r="F2068" t="s">
        <v>60</v>
      </c>
      <c r="G2068" t="s">
        <v>2112</v>
      </c>
      <c r="H2068" t="s">
        <v>2113</v>
      </c>
      <c r="I2068" t="s">
        <v>2114</v>
      </c>
      <c r="J2068" t="s">
        <v>2170</v>
      </c>
      <c r="K2068" t="s">
        <v>218</v>
      </c>
      <c r="L2068" t="s">
        <v>219</v>
      </c>
      <c r="M2068" s="2">
        <f>0.494608771244866/2</f>
        <v>0.24730438562243301</v>
      </c>
      <c r="N2068">
        <v>4</v>
      </c>
      <c r="O2068" t="s">
        <v>25</v>
      </c>
      <c r="P2068" t="s">
        <v>2402</v>
      </c>
      <c r="Q2068" s="2">
        <f>M2068</f>
        <v>0.24730438562243301</v>
      </c>
      <c r="T2068">
        <v>0.49460900000000002</v>
      </c>
    </row>
    <row r="2069" spans="1:20">
      <c r="A2069">
        <v>195</v>
      </c>
      <c r="B2069" t="s">
        <v>2352</v>
      </c>
      <c r="C2069" t="s">
        <v>15</v>
      </c>
      <c r="D2069" t="s">
        <v>2111</v>
      </c>
      <c r="E2069" t="s">
        <v>17</v>
      </c>
      <c r="F2069" t="s">
        <v>60</v>
      </c>
      <c r="G2069" t="s">
        <v>2112</v>
      </c>
      <c r="H2069" t="s">
        <v>2113</v>
      </c>
      <c r="I2069" t="s">
        <v>2114</v>
      </c>
      <c r="K2069" t="s">
        <v>135</v>
      </c>
      <c r="L2069" t="s">
        <v>28</v>
      </c>
      <c r="M2069" s="2">
        <v>12.81945529966443</v>
      </c>
      <c r="N2069">
        <v>0</v>
      </c>
      <c r="O2069" t="s">
        <v>1192</v>
      </c>
      <c r="P2069" t="s">
        <v>2353</v>
      </c>
      <c r="T2069">
        <v>12.819467</v>
      </c>
    </row>
    <row r="2070" spans="1:20">
      <c r="A2070">
        <v>196</v>
      </c>
      <c r="B2070" t="s">
        <v>2354</v>
      </c>
      <c r="C2070" t="s">
        <v>15</v>
      </c>
      <c r="D2070" t="s">
        <v>2111</v>
      </c>
      <c r="E2070" t="s">
        <v>17</v>
      </c>
      <c r="F2070" t="s">
        <v>60</v>
      </c>
      <c r="G2070" t="s">
        <v>2112</v>
      </c>
      <c r="H2070" t="s">
        <v>2113</v>
      </c>
      <c r="I2070" t="s">
        <v>2114</v>
      </c>
      <c r="K2070" t="s">
        <v>135</v>
      </c>
      <c r="L2070" t="s">
        <v>28</v>
      </c>
      <c r="M2070" s="2">
        <v>0.91117065996846935</v>
      </c>
      <c r="N2070">
        <v>0</v>
      </c>
      <c r="O2070" t="s">
        <v>1192</v>
      </c>
      <c r="P2070" t="s">
        <v>2355</v>
      </c>
      <c r="T2070">
        <v>0.91117099999999995</v>
      </c>
    </row>
    <row r="2071" spans="1:20">
      <c r="A2071">
        <v>197</v>
      </c>
      <c r="B2071" t="s">
        <v>2356</v>
      </c>
      <c r="C2071" t="s">
        <v>15</v>
      </c>
      <c r="D2071" t="s">
        <v>2111</v>
      </c>
      <c r="E2071" t="s">
        <v>17</v>
      </c>
      <c r="F2071" t="s">
        <v>60</v>
      </c>
      <c r="G2071" t="s">
        <v>2112</v>
      </c>
      <c r="H2071" t="s">
        <v>2113</v>
      </c>
      <c r="I2071" t="s">
        <v>2114</v>
      </c>
      <c r="K2071" t="s">
        <v>135</v>
      </c>
      <c r="L2071" t="s">
        <v>28</v>
      </c>
      <c r="M2071" s="2">
        <v>2.3417317206426711</v>
      </c>
      <c r="N2071">
        <v>0</v>
      </c>
      <c r="O2071" t="s">
        <v>1192</v>
      </c>
      <c r="P2071" t="s">
        <v>2355</v>
      </c>
      <c r="T2071">
        <v>2.3417340000000002</v>
      </c>
    </row>
    <row r="2072" spans="1:20">
      <c r="A2072">
        <v>198</v>
      </c>
      <c r="B2072" t="s">
        <v>2357</v>
      </c>
      <c r="C2072" t="s">
        <v>15</v>
      </c>
      <c r="D2072" t="s">
        <v>2111</v>
      </c>
      <c r="E2072" t="s">
        <v>17</v>
      </c>
      <c r="F2072" t="s">
        <v>60</v>
      </c>
      <c r="G2072" t="s">
        <v>2112</v>
      </c>
      <c r="H2072" t="s">
        <v>2113</v>
      </c>
      <c r="I2072" t="s">
        <v>2114</v>
      </c>
      <c r="K2072" t="s">
        <v>135</v>
      </c>
      <c r="L2072" t="s">
        <v>28</v>
      </c>
      <c r="M2072" s="2">
        <v>1.0437437904943585</v>
      </c>
      <c r="N2072">
        <v>0</v>
      </c>
      <c r="O2072" t="s">
        <v>1192</v>
      </c>
      <c r="P2072" t="s">
        <v>2355</v>
      </c>
      <c r="T2072">
        <v>1.0437449999999999</v>
      </c>
    </row>
    <row r="2073" spans="1:20">
      <c r="A2073">
        <v>199</v>
      </c>
      <c r="B2073" t="s">
        <v>2358</v>
      </c>
      <c r="C2073" t="s">
        <v>15</v>
      </c>
      <c r="D2073" t="s">
        <v>2111</v>
      </c>
      <c r="E2073" t="s">
        <v>17</v>
      </c>
      <c r="F2073" t="s">
        <v>60</v>
      </c>
      <c r="G2073" t="s">
        <v>2112</v>
      </c>
      <c r="H2073" t="s">
        <v>2113</v>
      </c>
      <c r="I2073" t="s">
        <v>2114</v>
      </c>
      <c r="K2073" t="s">
        <v>135</v>
      </c>
      <c r="L2073" t="s">
        <v>28</v>
      </c>
      <c r="M2073" s="2">
        <v>0.83302817468358181</v>
      </c>
      <c r="N2073">
        <v>0</v>
      </c>
      <c r="O2073" t="s">
        <v>1192</v>
      </c>
      <c r="P2073" t="s">
        <v>2355</v>
      </c>
      <c r="T2073">
        <v>0.83302900000000002</v>
      </c>
    </row>
    <row r="2074" spans="1:20">
      <c r="A2074">
        <v>173</v>
      </c>
      <c r="B2074" t="s">
        <v>2245</v>
      </c>
      <c r="C2074" t="s">
        <v>15</v>
      </c>
      <c r="D2074" t="s">
        <v>2111</v>
      </c>
      <c r="E2074" t="s">
        <v>17</v>
      </c>
      <c r="F2074" t="s">
        <v>60</v>
      </c>
      <c r="G2074" t="s">
        <v>2112</v>
      </c>
      <c r="H2074" t="s">
        <v>2113</v>
      </c>
      <c r="I2074" t="s">
        <v>2114</v>
      </c>
      <c r="K2074" t="s">
        <v>976</v>
      </c>
      <c r="L2074" t="s">
        <v>182</v>
      </c>
      <c r="M2074" s="2">
        <v>1.1326823744829324</v>
      </c>
      <c r="N2074">
        <v>1</v>
      </c>
      <c r="O2074" t="s">
        <v>87</v>
      </c>
      <c r="P2074" t="s">
        <v>2246</v>
      </c>
      <c r="T2074">
        <v>1.1326830000000001</v>
      </c>
    </row>
    <row r="2075" spans="1:20">
      <c r="A2075">
        <v>12</v>
      </c>
      <c r="B2075" t="s">
        <v>2244</v>
      </c>
      <c r="C2075" t="s">
        <v>15</v>
      </c>
      <c r="D2075" t="s">
        <v>2111</v>
      </c>
      <c r="E2075" t="s">
        <v>17</v>
      </c>
      <c r="F2075" t="s">
        <v>60</v>
      </c>
      <c r="G2075" t="s">
        <v>2112</v>
      </c>
      <c r="H2075" t="s">
        <v>2113</v>
      </c>
      <c r="I2075" t="s">
        <v>2114</v>
      </c>
      <c r="K2075" t="s">
        <v>976</v>
      </c>
      <c r="L2075" t="s">
        <v>182</v>
      </c>
      <c r="M2075" s="2">
        <v>0.12800810134276944</v>
      </c>
      <c r="N2075">
        <v>1</v>
      </c>
      <c r="O2075" t="s">
        <v>87</v>
      </c>
      <c r="P2075" t="s">
        <v>2117</v>
      </c>
      <c r="T2075">
        <v>0.12800800000000001</v>
      </c>
    </row>
    <row r="2076" spans="1:20">
      <c r="A2076">
        <v>185</v>
      </c>
      <c r="B2076" t="s">
        <v>2249</v>
      </c>
      <c r="C2076" t="s">
        <v>15</v>
      </c>
      <c r="D2076" t="s">
        <v>2111</v>
      </c>
      <c r="E2076" t="s">
        <v>17</v>
      </c>
      <c r="F2076" t="s">
        <v>60</v>
      </c>
      <c r="G2076" t="s">
        <v>2112</v>
      </c>
      <c r="H2076" t="s">
        <v>2113</v>
      </c>
      <c r="I2076" t="s">
        <v>2114</v>
      </c>
      <c r="K2076" t="s">
        <v>976</v>
      </c>
      <c r="L2076" t="s">
        <v>182</v>
      </c>
      <c r="M2076" s="2">
        <v>1.2290548768674974</v>
      </c>
      <c r="N2076">
        <v>1</v>
      </c>
      <c r="O2076" t="s">
        <v>87</v>
      </c>
      <c r="P2076" t="s">
        <v>2221</v>
      </c>
      <c r="T2076">
        <v>1.2290559999999999</v>
      </c>
    </row>
    <row r="2077" spans="1:20">
      <c r="A2077">
        <v>174</v>
      </c>
      <c r="B2077" t="s">
        <v>2307</v>
      </c>
      <c r="C2077" t="s">
        <v>15</v>
      </c>
      <c r="D2077" t="s">
        <v>2111</v>
      </c>
      <c r="E2077" t="s">
        <v>17</v>
      </c>
      <c r="F2077" t="s">
        <v>60</v>
      </c>
      <c r="G2077" t="s">
        <v>2112</v>
      </c>
      <c r="H2077" t="s">
        <v>2113</v>
      </c>
      <c r="I2077" t="s">
        <v>2114</v>
      </c>
      <c r="K2077" t="s">
        <v>85</v>
      </c>
      <c r="L2077" t="s">
        <v>86</v>
      </c>
      <c r="M2077" s="2">
        <v>0.95182531098184764</v>
      </c>
      <c r="N2077">
        <v>1</v>
      </c>
      <c r="O2077" t="s">
        <v>87</v>
      </c>
      <c r="P2077" t="s">
        <v>2215</v>
      </c>
      <c r="T2077">
        <v>0.95182599999999995</v>
      </c>
    </row>
    <row r="2078" spans="1:20">
      <c r="A2078">
        <v>21</v>
      </c>
      <c r="B2078" t="s">
        <v>2250</v>
      </c>
      <c r="C2078" t="s">
        <v>15</v>
      </c>
      <c r="D2078" t="s">
        <v>2111</v>
      </c>
      <c r="E2078" t="s">
        <v>17</v>
      </c>
      <c r="F2078" t="s">
        <v>60</v>
      </c>
      <c r="G2078" t="s">
        <v>2112</v>
      </c>
      <c r="H2078" t="s">
        <v>2113</v>
      </c>
      <c r="I2078" t="s">
        <v>2114</v>
      </c>
      <c r="K2078" t="s">
        <v>85</v>
      </c>
      <c r="L2078" t="s">
        <v>86</v>
      </c>
      <c r="M2078" s="2">
        <v>3.5913270585095605</v>
      </c>
      <c r="N2078">
        <v>1</v>
      </c>
      <c r="O2078" t="s">
        <v>87</v>
      </c>
      <c r="P2078" t="s">
        <v>2251</v>
      </c>
      <c r="T2078">
        <v>3.5913300000000001</v>
      </c>
    </row>
    <row r="2079" spans="1:20">
      <c r="A2079">
        <v>22</v>
      </c>
      <c r="B2079" t="s">
        <v>2252</v>
      </c>
      <c r="C2079" t="s">
        <v>15</v>
      </c>
      <c r="D2079" t="s">
        <v>2111</v>
      </c>
      <c r="E2079" t="s">
        <v>17</v>
      </c>
      <c r="F2079" t="s">
        <v>60</v>
      </c>
      <c r="G2079" t="s">
        <v>2112</v>
      </c>
      <c r="H2079" t="s">
        <v>2113</v>
      </c>
      <c r="I2079" t="s">
        <v>2114</v>
      </c>
      <c r="K2079" t="s">
        <v>85</v>
      </c>
      <c r="L2079" t="s">
        <v>86</v>
      </c>
      <c r="M2079" s="2">
        <v>8.7468449555952006</v>
      </c>
      <c r="N2079">
        <v>1</v>
      </c>
      <c r="O2079" t="s">
        <v>87</v>
      </c>
      <c r="P2079" t="s">
        <v>2251</v>
      </c>
      <c r="T2079">
        <v>8.7468529999999998</v>
      </c>
    </row>
    <row r="2080" spans="1:20">
      <c r="A2080">
        <v>23</v>
      </c>
      <c r="B2080" t="s">
        <v>2253</v>
      </c>
      <c r="C2080" t="s">
        <v>15</v>
      </c>
      <c r="D2080" t="s">
        <v>2111</v>
      </c>
      <c r="E2080" t="s">
        <v>17</v>
      </c>
      <c r="F2080" t="s">
        <v>60</v>
      </c>
      <c r="G2080" t="s">
        <v>2112</v>
      </c>
      <c r="H2080" t="s">
        <v>2113</v>
      </c>
      <c r="I2080" t="s">
        <v>2114</v>
      </c>
      <c r="K2080" t="s">
        <v>85</v>
      </c>
      <c r="L2080" t="s">
        <v>86</v>
      </c>
      <c r="M2080" s="2">
        <v>4.1035891933499054</v>
      </c>
      <c r="N2080">
        <v>1</v>
      </c>
      <c r="O2080" t="s">
        <v>87</v>
      </c>
      <c r="P2080" t="s">
        <v>2254</v>
      </c>
      <c r="T2080">
        <v>4.103593</v>
      </c>
    </row>
    <row r="2081" spans="1:20">
      <c r="A2081">
        <v>24</v>
      </c>
      <c r="B2081" t="s">
        <v>2255</v>
      </c>
      <c r="C2081" t="s">
        <v>15</v>
      </c>
      <c r="D2081" t="s">
        <v>2111</v>
      </c>
      <c r="E2081" t="s">
        <v>17</v>
      </c>
      <c r="F2081" t="s">
        <v>60</v>
      </c>
      <c r="G2081" t="s">
        <v>2112</v>
      </c>
      <c r="H2081" t="s">
        <v>2113</v>
      </c>
      <c r="I2081" t="s">
        <v>2114</v>
      </c>
      <c r="K2081" t="s">
        <v>85</v>
      </c>
      <c r="L2081" t="s">
        <v>86</v>
      </c>
      <c r="M2081" s="2">
        <v>6.7401730904948529</v>
      </c>
      <c r="N2081">
        <v>1</v>
      </c>
      <c r="O2081" t="s">
        <v>87</v>
      </c>
      <c r="P2081" t="s">
        <v>2254</v>
      </c>
      <c r="T2081">
        <v>6.7401790000000004</v>
      </c>
    </row>
    <row r="2082" spans="1:20">
      <c r="A2082">
        <v>50</v>
      </c>
      <c r="B2082" t="s">
        <v>2256</v>
      </c>
      <c r="C2082" t="s">
        <v>15</v>
      </c>
      <c r="D2082" t="s">
        <v>2111</v>
      </c>
      <c r="E2082" t="s">
        <v>17</v>
      </c>
      <c r="F2082" t="s">
        <v>60</v>
      </c>
      <c r="G2082" t="s">
        <v>2112</v>
      </c>
      <c r="H2082" t="s">
        <v>2113</v>
      </c>
      <c r="I2082" t="s">
        <v>2114</v>
      </c>
      <c r="K2082" t="s">
        <v>85</v>
      </c>
      <c r="L2082" t="s">
        <v>86</v>
      </c>
      <c r="M2082" s="2">
        <v>8.7598480834523542</v>
      </c>
      <c r="N2082">
        <v>1</v>
      </c>
      <c r="O2082" t="s">
        <v>87</v>
      </c>
      <c r="P2082" t="s">
        <v>2257</v>
      </c>
      <c r="T2082">
        <v>8.7598559999999992</v>
      </c>
    </row>
    <row r="2083" spans="1:20">
      <c r="A2083">
        <v>53</v>
      </c>
      <c r="B2083" t="s">
        <v>2258</v>
      </c>
      <c r="C2083" t="s">
        <v>15</v>
      </c>
      <c r="D2083" t="s">
        <v>2111</v>
      </c>
      <c r="E2083" t="s">
        <v>17</v>
      </c>
      <c r="F2083" t="s">
        <v>60</v>
      </c>
      <c r="G2083" t="s">
        <v>2112</v>
      </c>
      <c r="H2083" t="s">
        <v>2113</v>
      </c>
      <c r="I2083" t="s">
        <v>2114</v>
      </c>
      <c r="K2083" t="s">
        <v>85</v>
      </c>
      <c r="L2083" t="s">
        <v>86</v>
      </c>
      <c r="M2083" s="2">
        <v>15.394718966803891</v>
      </c>
      <c r="N2083">
        <v>1</v>
      </c>
      <c r="O2083" t="s">
        <v>87</v>
      </c>
      <c r="P2083" t="s">
        <v>2259</v>
      </c>
      <c r="T2083">
        <v>15.394733</v>
      </c>
    </row>
    <row r="2084" spans="1:20">
      <c r="A2084">
        <v>153</v>
      </c>
      <c r="B2084" t="s">
        <v>2301</v>
      </c>
      <c r="C2084" t="s">
        <v>15</v>
      </c>
      <c r="D2084" t="s">
        <v>2111</v>
      </c>
      <c r="E2084" t="s">
        <v>17</v>
      </c>
      <c r="F2084" t="s">
        <v>60</v>
      </c>
      <c r="G2084" t="s">
        <v>2112</v>
      </c>
      <c r="H2084" t="s">
        <v>2113</v>
      </c>
      <c r="I2084" t="s">
        <v>2114</v>
      </c>
      <c r="K2084" t="s">
        <v>85</v>
      </c>
      <c r="L2084" t="s">
        <v>86</v>
      </c>
      <c r="M2084" s="2">
        <v>3.1038298478326407</v>
      </c>
      <c r="N2084">
        <v>1</v>
      </c>
      <c r="O2084" t="s">
        <v>87</v>
      </c>
      <c r="P2084" t="s">
        <v>2192</v>
      </c>
      <c r="T2084">
        <v>3.1038329999999998</v>
      </c>
    </row>
    <row r="2085" spans="1:20">
      <c r="A2085">
        <v>154</v>
      </c>
      <c r="B2085" t="s">
        <v>2302</v>
      </c>
      <c r="C2085" t="s">
        <v>15</v>
      </c>
      <c r="D2085" t="s">
        <v>2111</v>
      </c>
      <c r="E2085" t="s">
        <v>17</v>
      </c>
      <c r="F2085" t="s">
        <v>60</v>
      </c>
      <c r="G2085" t="s">
        <v>2112</v>
      </c>
      <c r="H2085" t="s">
        <v>2113</v>
      </c>
      <c r="I2085" t="s">
        <v>2114</v>
      </c>
      <c r="K2085" t="s">
        <v>85</v>
      </c>
      <c r="L2085" t="s">
        <v>86</v>
      </c>
      <c r="M2085" s="2">
        <v>1.9343261886993868</v>
      </c>
      <c r="N2085">
        <v>1</v>
      </c>
      <c r="O2085" t="s">
        <v>87</v>
      </c>
      <c r="P2085" t="s">
        <v>2192</v>
      </c>
      <c r="T2085">
        <v>1.934328</v>
      </c>
    </row>
    <row r="2086" spans="1:20">
      <c r="A2086">
        <v>155</v>
      </c>
      <c r="B2086" t="s">
        <v>2303</v>
      </c>
      <c r="C2086" t="s">
        <v>15</v>
      </c>
      <c r="D2086" t="s">
        <v>2111</v>
      </c>
      <c r="E2086" t="s">
        <v>17</v>
      </c>
      <c r="F2086" t="s">
        <v>60</v>
      </c>
      <c r="G2086" t="s">
        <v>2112</v>
      </c>
      <c r="H2086" t="s">
        <v>2113</v>
      </c>
      <c r="I2086" t="s">
        <v>2114</v>
      </c>
      <c r="K2086" t="s">
        <v>85</v>
      </c>
      <c r="L2086" t="s">
        <v>86</v>
      </c>
      <c r="M2086" s="2">
        <v>0.52662728090420718</v>
      </c>
      <c r="N2086">
        <v>1</v>
      </c>
      <c r="O2086" t="s">
        <v>87</v>
      </c>
      <c r="P2086" t="s">
        <v>2192</v>
      </c>
      <c r="T2086">
        <v>0.52662799999999999</v>
      </c>
    </row>
    <row r="2087" spans="1:20">
      <c r="A2087">
        <v>161</v>
      </c>
      <c r="B2087" t="s">
        <v>2304</v>
      </c>
      <c r="C2087" t="s">
        <v>15</v>
      </c>
      <c r="D2087" t="s">
        <v>2111</v>
      </c>
      <c r="E2087" t="s">
        <v>17</v>
      </c>
      <c r="F2087" t="s">
        <v>60</v>
      </c>
      <c r="G2087" t="s">
        <v>2112</v>
      </c>
      <c r="H2087" t="s">
        <v>2113</v>
      </c>
      <c r="I2087" t="s">
        <v>2114</v>
      </c>
      <c r="K2087" t="s">
        <v>85</v>
      </c>
      <c r="L2087" t="s">
        <v>86</v>
      </c>
      <c r="M2087" s="2">
        <v>2.8685476851188327</v>
      </c>
      <c r="N2087">
        <v>1</v>
      </c>
      <c r="O2087" t="s">
        <v>87</v>
      </c>
      <c r="P2087" t="s">
        <v>2192</v>
      </c>
      <c r="T2087">
        <v>2.8685499999999999</v>
      </c>
    </row>
    <row r="2088" spans="1:20">
      <c r="A2088">
        <v>169</v>
      </c>
      <c r="B2088" t="s">
        <v>2305</v>
      </c>
      <c r="C2088" t="s">
        <v>15</v>
      </c>
      <c r="D2088" t="s">
        <v>2111</v>
      </c>
      <c r="E2088" t="s">
        <v>17</v>
      </c>
      <c r="F2088" t="s">
        <v>60</v>
      </c>
      <c r="G2088" t="s">
        <v>2112</v>
      </c>
      <c r="H2088" t="s">
        <v>2113</v>
      </c>
      <c r="I2088" t="s">
        <v>2114</v>
      </c>
      <c r="K2088" t="s">
        <v>85</v>
      </c>
      <c r="L2088" t="s">
        <v>86</v>
      </c>
      <c r="M2088" s="2">
        <v>10.039430060343079</v>
      </c>
      <c r="N2088">
        <v>1</v>
      </c>
      <c r="O2088" t="s">
        <v>87</v>
      </c>
      <c r="P2088" t="s">
        <v>2306</v>
      </c>
      <c r="T2088">
        <v>10.039439</v>
      </c>
    </row>
    <row r="2089" spans="1:20">
      <c r="A2089">
        <v>204</v>
      </c>
      <c r="B2089" t="s">
        <v>2308</v>
      </c>
      <c r="C2089" t="s">
        <v>15</v>
      </c>
      <c r="D2089" t="s">
        <v>2111</v>
      </c>
      <c r="E2089" t="s">
        <v>17</v>
      </c>
      <c r="F2089" t="s">
        <v>60</v>
      </c>
      <c r="G2089" t="s">
        <v>2112</v>
      </c>
      <c r="H2089" t="s">
        <v>2113</v>
      </c>
      <c r="I2089" t="s">
        <v>2114</v>
      </c>
      <c r="K2089" t="s">
        <v>85</v>
      </c>
      <c r="L2089" t="s">
        <v>86</v>
      </c>
      <c r="M2089" s="2">
        <v>0.6778356827268549</v>
      </c>
      <c r="N2089">
        <v>1</v>
      </c>
      <c r="O2089" t="s">
        <v>87</v>
      </c>
      <c r="P2089" t="s">
        <v>2239</v>
      </c>
      <c r="T2089">
        <v>0.67783599999999999</v>
      </c>
    </row>
    <row r="2090" spans="1:20">
      <c r="A2090">
        <v>225</v>
      </c>
      <c r="B2090" t="s">
        <v>2309</v>
      </c>
      <c r="C2090" t="s">
        <v>15</v>
      </c>
      <c r="D2090" t="s">
        <v>2111</v>
      </c>
      <c r="E2090" t="s">
        <v>17</v>
      </c>
      <c r="F2090" t="s">
        <v>60</v>
      </c>
      <c r="G2090" t="s">
        <v>2112</v>
      </c>
      <c r="H2090" t="s">
        <v>2113</v>
      </c>
      <c r="I2090" t="s">
        <v>2114</v>
      </c>
      <c r="K2090" t="s">
        <v>85</v>
      </c>
      <c r="L2090" t="s">
        <v>86</v>
      </c>
      <c r="M2090" s="2">
        <v>1.0760776219093322</v>
      </c>
      <c r="N2090">
        <v>1</v>
      </c>
      <c r="O2090" t="s">
        <v>87</v>
      </c>
      <c r="P2090" t="s">
        <v>2239</v>
      </c>
      <c r="T2090">
        <v>1.076079</v>
      </c>
    </row>
    <row r="2091" spans="1:20">
      <c r="A2091">
        <v>481</v>
      </c>
      <c r="B2091" t="s">
        <v>26</v>
      </c>
      <c r="C2091" t="s">
        <v>15</v>
      </c>
      <c r="D2091" t="s">
        <v>2111</v>
      </c>
      <c r="E2091" t="s">
        <v>17</v>
      </c>
      <c r="F2091" t="s">
        <v>60</v>
      </c>
      <c r="G2091" t="s">
        <v>2112</v>
      </c>
      <c r="H2091" t="s">
        <v>2113</v>
      </c>
      <c r="I2091" t="s">
        <v>2114</v>
      </c>
      <c r="K2091" t="s">
        <v>85</v>
      </c>
      <c r="L2091" t="s">
        <v>86</v>
      </c>
      <c r="M2091" s="2">
        <v>5.2903730010427843</v>
      </c>
      <c r="N2091">
        <v>1</v>
      </c>
      <c r="O2091" t="s">
        <v>87</v>
      </c>
      <c r="P2091" t="s">
        <v>2310</v>
      </c>
      <c r="T2091">
        <v>5.2903779999999996</v>
      </c>
    </row>
    <row r="2092" spans="1:20">
      <c r="A2092">
        <v>234</v>
      </c>
      <c r="B2092" t="s">
        <v>2315</v>
      </c>
      <c r="C2092" t="s">
        <v>15</v>
      </c>
      <c r="D2092" t="s">
        <v>2111</v>
      </c>
      <c r="E2092" t="s">
        <v>17</v>
      </c>
      <c r="F2092" t="s">
        <v>60</v>
      </c>
      <c r="G2092" t="s">
        <v>2112</v>
      </c>
      <c r="H2092" t="s">
        <v>2113</v>
      </c>
      <c r="I2092" t="s">
        <v>2114</v>
      </c>
      <c r="K2092" t="s">
        <v>1136</v>
      </c>
      <c r="L2092" t="s">
        <v>1060</v>
      </c>
      <c r="M2092" s="2">
        <v>3.6851159837503644</v>
      </c>
      <c r="N2092">
        <v>1</v>
      </c>
      <c r="O2092" t="s">
        <v>87</v>
      </c>
      <c r="P2092" t="s">
        <v>2316</v>
      </c>
      <c r="T2092">
        <v>3.6851189999999998</v>
      </c>
    </row>
    <row r="2093" spans="1:20">
      <c r="A2093">
        <v>506</v>
      </c>
      <c r="B2093" t="s">
        <v>2232</v>
      </c>
      <c r="C2093" t="s">
        <v>15</v>
      </c>
      <c r="D2093" t="s">
        <v>2111</v>
      </c>
      <c r="E2093" t="s">
        <v>17</v>
      </c>
      <c r="F2093" t="s">
        <v>60</v>
      </c>
      <c r="G2093" t="s">
        <v>2112</v>
      </c>
      <c r="H2093" t="s">
        <v>2113</v>
      </c>
      <c r="I2093" t="s">
        <v>2114</v>
      </c>
      <c r="K2093" t="s">
        <v>1136</v>
      </c>
      <c r="L2093" t="s">
        <v>1060</v>
      </c>
      <c r="M2093" s="2">
        <v>1.1773439740934946</v>
      </c>
      <c r="N2093">
        <v>1</v>
      </c>
      <c r="O2093" t="s">
        <v>87</v>
      </c>
      <c r="P2093" t="s">
        <v>2233</v>
      </c>
      <c r="T2093">
        <v>1.1773450000000001</v>
      </c>
    </row>
    <row r="2094" spans="1:20">
      <c r="A2094">
        <v>507</v>
      </c>
      <c r="B2094" t="s">
        <v>2120</v>
      </c>
      <c r="C2094" t="s">
        <v>15</v>
      </c>
      <c r="D2094" t="s">
        <v>2111</v>
      </c>
      <c r="E2094" t="s">
        <v>17</v>
      </c>
      <c r="F2094" t="s">
        <v>60</v>
      </c>
      <c r="G2094" t="s">
        <v>2112</v>
      </c>
      <c r="H2094" t="s">
        <v>2113</v>
      </c>
      <c r="I2094" t="s">
        <v>2114</v>
      </c>
      <c r="K2094" t="s">
        <v>1136</v>
      </c>
      <c r="L2094" t="s">
        <v>1060</v>
      </c>
      <c r="M2094" s="2">
        <v>0.52543968731312674</v>
      </c>
      <c r="N2094">
        <v>1</v>
      </c>
      <c r="O2094" t="s">
        <v>87</v>
      </c>
      <c r="P2094" t="s">
        <v>2117</v>
      </c>
      <c r="T2094">
        <v>1.293523</v>
      </c>
    </row>
    <row r="2095" spans="1:20">
      <c r="A2095">
        <v>177</v>
      </c>
      <c r="B2095" t="s">
        <v>2318</v>
      </c>
      <c r="C2095" t="s">
        <v>15</v>
      </c>
      <c r="D2095" t="s">
        <v>2111</v>
      </c>
      <c r="E2095" t="s">
        <v>17</v>
      </c>
      <c r="F2095" t="s">
        <v>60</v>
      </c>
      <c r="G2095" t="s">
        <v>2112</v>
      </c>
      <c r="H2095" t="s">
        <v>2113</v>
      </c>
      <c r="I2095" t="s">
        <v>2114</v>
      </c>
      <c r="K2095" t="s">
        <v>128</v>
      </c>
      <c r="L2095" t="s">
        <v>129</v>
      </c>
      <c r="M2095" s="2">
        <v>0.66744811977681462</v>
      </c>
      <c r="N2095">
        <v>1</v>
      </c>
      <c r="O2095" t="s">
        <v>87</v>
      </c>
      <c r="P2095" t="s">
        <v>2212</v>
      </c>
      <c r="T2095">
        <v>0.66744899999999996</v>
      </c>
    </row>
    <row r="2096" spans="1:20">
      <c r="A2096">
        <v>20</v>
      </c>
      <c r="B2096" t="s">
        <v>2403</v>
      </c>
      <c r="C2096" t="s">
        <v>15</v>
      </c>
      <c r="D2096" t="s">
        <v>2111</v>
      </c>
      <c r="E2096" t="s">
        <v>17</v>
      </c>
      <c r="F2096" t="s">
        <v>60</v>
      </c>
      <c r="G2096" t="s">
        <v>2112</v>
      </c>
      <c r="H2096" t="s">
        <v>2113</v>
      </c>
      <c r="I2096" t="s">
        <v>2114</v>
      </c>
      <c r="K2096" t="s">
        <v>1311</v>
      </c>
      <c r="L2096" t="s">
        <v>1328</v>
      </c>
      <c r="M2096" s="2">
        <v>0.41810362058484851</v>
      </c>
      <c r="N2096">
        <v>1</v>
      </c>
      <c r="O2096" t="s">
        <v>87</v>
      </c>
      <c r="P2096" t="s">
        <v>2117</v>
      </c>
      <c r="T2096">
        <v>0.41810399999999998</v>
      </c>
    </row>
    <row r="2097" spans="1:20">
      <c r="A2097">
        <v>227</v>
      </c>
      <c r="B2097" t="s">
        <v>2311</v>
      </c>
      <c r="C2097" t="s">
        <v>15</v>
      </c>
      <c r="D2097" t="s">
        <v>2111</v>
      </c>
      <c r="E2097" t="s">
        <v>17</v>
      </c>
      <c r="F2097" t="s">
        <v>60</v>
      </c>
      <c r="G2097" t="s">
        <v>2112</v>
      </c>
      <c r="H2097" t="s">
        <v>2113</v>
      </c>
      <c r="I2097" t="s">
        <v>2114</v>
      </c>
      <c r="K2097" t="s">
        <v>1136</v>
      </c>
      <c r="L2097" t="s">
        <v>2312</v>
      </c>
      <c r="M2097" s="2">
        <v>8.1980036989171854</v>
      </c>
      <c r="N2097">
        <v>2</v>
      </c>
      <c r="O2097" t="s">
        <v>126</v>
      </c>
      <c r="P2097" t="s">
        <v>2241</v>
      </c>
      <c r="T2097">
        <v>8.1980109999999993</v>
      </c>
    </row>
    <row r="2098" spans="1:20">
      <c r="A2098">
        <v>229</v>
      </c>
      <c r="B2098" t="s">
        <v>2313</v>
      </c>
      <c r="C2098" t="s">
        <v>15</v>
      </c>
      <c r="D2098" t="s">
        <v>2111</v>
      </c>
      <c r="E2098" t="s">
        <v>17</v>
      </c>
      <c r="F2098" t="s">
        <v>60</v>
      </c>
      <c r="G2098" t="s">
        <v>2112</v>
      </c>
      <c r="H2098" t="s">
        <v>2113</v>
      </c>
      <c r="I2098" t="s">
        <v>2114</v>
      </c>
      <c r="K2098" t="s">
        <v>1136</v>
      </c>
      <c r="L2098" t="s">
        <v>2312</v>
      </c>
      <c r="M2098" s="2">
        <v>1.541740404659415</v>
      </c>
      <c r="N2098">
        <v>2</v>
      </c>
      <c r="O2098" t="s">
        <v>126</v>
      </c>
      <c r="P2098" t="s">
        <v>2241</v>
      </c>
      <c r="T2098">
        <v>1.5417419999999999</v>
      </c>
    </row>
    <row r="2099" spans="1:20">
      <c r="A2099">
        <v>230</v>
      </c>
      <c r="B2099" t="s">
        <v>2314</v>
      </c>
      <c r="C2099" t="s">
        <v>15</v>
      </c>
      <c r="D2099" t="s">
        <v>2111</v>
      </c>
      <c r="E2099" t="s">
        <v>17</v>
      </c>
      <c r="F2099" t="s">
        <v>60</v>
      </c>
      <c r="G2099" t="s">
        <v>2112</v>
      </c>
      <c r="H2099" t="s">
        <v>2113</v>
      </c>
      <c r="I2099" t="s">
        <v>2114</v>
      </c>
      <c r="K2099" t="s">
        <v>1136</v>
      </c>
      <c r="L2099" t="s">
        <v>2312</v>
      </c>
      <c r="M2099" s="2">
        <v>1.1959308157435642</v>
      </c>
      <c r="N2099">
        <v>2</v>
      </c>
      <c r="O2099" t="s">
        <v>126</v>
      </c>
      <c r="P2099" t="s">
        <v>2241</v>
      </c>
      <c r="T2099">
        <v>1.195932</v>
      </c>
    </row>
    <row r="2100" spans="1:20">
      <c r="A2100">
        <v>31</v>
      </c>
      <c r="B2100" t="s">
        <v>2317</v>
      </c>
      <c r="C2100" t="s">
        <v>15</v>
      </c>
      <c r="D2100" t="s">
        <v>2111</v>
      </c>
      <c r="E2100" t="s">
        <v>17</v>
      </c>
      <c r="F2100" t="s">
        <v>60</v>
      </c>
      <c r="G2100" t="s">
        <v>2112</v>
      </c>
      <c r="H2100" t="s">
        <v>2113</v>
      </c>
      <c r="I2100" t="s">
        <v>2114</v>
      </c>
      <c r="K2100" t="s">
        <v>128</v>
      </c>
      <c r="L2100" t="s">
        <v>129</v>
      </c>
      <c r="M2100" s="2">
        <v>0.1952274212599398</v>
      </c>
      <c r="N2100">
        <v>2</v>
      </c>
      <c r="O2100" t="s">
        <v>126</v>
      </c>
      <c r="P2100" t="s">
        <v>2125</v>
      </c>
      <c r="T2100">
        <v>0.19522800000000001</v>
      </c>
    </row>
    <row r="2101" spans="1:20">
      <c r="A2101">
        <v>172</v>
      </c>
      <c r="B2101" t="s">
        <v>2404</v>
      </c>
      <c r="C2101" t="s">
        <v>15</v>
      </c>
      <c r="D2101" t="s">
        <v>2111</v>
      </c>
      <c r="E2101" t="s">
        <v>17</v>
      </c>
      <c r="F2101" t="s">
        <v>60</v>
      </c>
      <c r="G2101" t="s">
        <v>2112</v>
      </c>
      <c r="H2101" t="s">
        <v>2113</v>
      </c>
      <c r="I2101" t="s">
        <v>2114</v>
      </c>
      <c r="K2101" t="s">
        <v>1311</v>
      </c>
      <c r="L2101" t="s">
        <v>1328</v>
      </c>
      <c r="M2101" s="2">
        <v>0.21980686384011305</v>
      </c>
      <c r="N2101">
        <v>2</v>
      </c>
      <c r="O2101" t="s">
        <v>126</v>
      </c>
      <c r="P2101" t="s">
        <v>2209</v>
      </c>
      <c r="T2101">
        <v>0.219807</v>
      </c>
    </row>
    <row r="2102" spans="1:20">
      <c r="A2102">
        <v>223</v>
      </c>
      <c r="B2102" t="s">
        <v>2405</v>
      </c>
      <c r="C2102" t="s">
        <v>15</v>
      </c>
      <c r="D2102" t="s">
        <v>2111</v>
      </c>
      <c r="E2102" t="s">
        <v>17</v>
      </c>
      <c r="F2102" t="s">
        <v>60</v>
      </c>
      <c r="G2102" t="s">
        <v>2112</v>
      </c>
      <c r="H2102" t="s">
        <v>2113</v>
      </c>
      <c r="I2102" t="s">
        <v>2114</v>
      </c>
      <c r="K2102" t="s">
        <v>1311</v>
      </c>
      <c r="L2102" t="s">
        <v>1328</v>
      </c>
      <c r="M2102" s="2">
        <v>0.39626871846320399</v>
      </c>
      <c r="N2102">
        <v>2</v>
      </c>
      <c r="O2102" t="s">
        <v>126</v>
      </c>
      <c r="P2102" t="s">
        <v>2406</v>
      </c>
      <c r="T2102">
        <v>-0.39626899999999998</v>
      </c>
    </row>
    <row r="2103" spans="1:20">
      <c r="A2103">
        <v>224</v>
      </c>
      <c r="B2103" t="s">
        <v>2407</v>
      </c>
      <c r="C2103" t="s">
        <v>15</v>
      </c>
      <c r="D2103" t="s">
        <v>2111</v>
      </c>
      <c r="E2103" t="s">
        <v>17</v>
      </c>
      <c r="F2103" t="s">
        <v>60</v>
      </c>
      <c r="G2103" t="s">
        <v>2112</v>
      </c>
      <c r="H2103" t="s">
        <v>2113</v>
      </c>
      <c r="I2103" t="s">
        <v>2114</v>
      </c>
      <c r="K2103" t="s">
        <v>1311</v>
      </c>
      <c r="L2103" t="s">
        <v>1328</v>
      </c>
      <c r="M2103" s="2">
        <v>1.0349639018893662</v>
      </c>
      <c r="N2103">
        <v>2</v>
      </c>
      <c r="O2103" t="s">
        <v>126</v>
      </c>
      <c r="P2103" t="s">
        <v>2406</v>
      </c>
      <c r="Q2103" s="2">
        <f>SUM(M2101:M2103)</f>
        <v>1.6510394841926832</v>
      </c>
      <c r="T2103">
        <v>1.0349649999999999</v>
      </c>
    </row>
    <row r="2104" spans="1:20">
      <c r="A2104">
        <v>175</v>
      </c>
      <c r="B2104" t="s">
        <v>2247</v>
      </c>
      <c r="C2104" t="s">
        <v>15</v>
      </c>
      <c r="D2104" t="s">
        <v>2111</v>
      </c>
      <c r="E2104" t="s">
        <v>17</v>
      </c>
      <c r="F2104" t="s">
        <v>60</v>
      </c>
      <c r="G2104" t="s">
        <v>2112</v>
      </c>
      <c r="H2104" t="s">
        <v>2113</v>
      </c>
      <c r="I2104" t="s">
        <v>2114</v>
      </c>
      <c r="K2104" t="s">
        <v>976</v>
      </c>
      <c r="L2104" t="s">
        <v>182</v>
      </c>
      <c r="M2104" s="2">
        <v>3.2291423333152123</v>
      </c>
      <c r="N2104">
        <v>3</v>
      </c>
      <c r="O2104" t="s">
        <v>977</v>
      </c>
      <c r="P2104" t="s">
        <v>2215</v>
      </c>
      <c r="T2104">
        <v>3.2291449999999999</v>
      </c>
    </row>
    <row r="2105" spans="1:20">
      <c r="A2105">
        <v>176</v>
      </c>
      <c r="B2105" t="s">
        <v>2248</v>
      </c>
      <c r="C2105" t="s">
        <v>15</v>
      </c>
      <c r="D2105" t="s">
        <v>2111</v>
      </c>
      <c r="E2105" t="s">
        <v>17</v>
      </c>
      <c r="F2105" t="s">
        <v>60</v>
      </c>
      <c r="G2105" t="s">
        <v>2112</v>
      </c>
      <c r="H2105" t="s">
        <v>2113</v>
      </c>
      <c r="I2105" t="s">
        <v>2114</v>
      </c>
      <c r="K2105" t="s">
        <v>976</v>
      </c>
      <c r="L2105" t="s">
        <v>182</v>
      </c>
      <c r="M2105" s="2">
        <v>1.4978662150407969</v>
      </c>
      <c r="N2105">
        <v>3</v>
      </c>
      <c r="O2105" t="s">
        <v>977</v>
      </c>
      <c r="P2105" t="s">
        <v>2215</v>
      </c>
      <c r="Q2105" s="2">
        <f>SUM(M2074:M2100,M2104:M2105)</f>
        <v>98.626481654912709</v>
      </c>
      <c r="T2105">
        <v>1.497868</v>
      </c>
    </row>
    <row r="2106" spans="1:20">
      <c r="A2106">
        <v>170</v>
      </c>
      <c r="B2106" t="s">
        <v>2208</v>
      </c>
      <c r="C2106" t="s">
        <v>15</v>
      </c>
      <c r="D2106" t="s">
        <v>2111</v>
      </c>
      <c r="E2106" t="s">
        <v>17</v>
      </c>
      <c r="F2106" t="s">
        <v>60</v>
      </c>
      <c r="G2106" t="s">
        <v>2112</v>
      </c>
      <c r="H2106" t="s">
        <v>2113</v>
      </c>
      <c r="I2106" t="s">
        <v>2114</v>
      </c>
      <c r="K2106" t="s">
        <v>23</v>
      </c>
      <c r="L2106" t="s">
        <v>24</v>
      </c>
      <c r="M2106" s="2">
        <v>3.4928696075475801E-2</v>
      </c>
      <c r="N2106">
        <v>4</v>
      </c>
      <c r="O2106" t="s">
        <v>25</v>
      </c>
      <c r="P2106" t="s">
        <v>2209</v>
      </c>
      <c r="T2106">
        <v>3.4929000000000002E-2</v>
      </c>
    </row>
    <row r="2107" spans="1:20">
      <c r="A2107">
        <v>171</v>
      </c>
      <c r="B2107" t="s">
        <v>2210</v>
      </c>
      <c r="C2107" t="s">
        <v>15</v>
      </c>
      <c r="D2107" t="s">
        <v>2111</v>
      </c>
      <c r="E2107" t="s">
        <v>17</v>
      </c>
      <c r="F2107" t="s">
        <v>60</v>
      </c>
      <c r="G2107" t="s">
        <v>2112</v>
      </c>
      <c r="H2107" t="s">
        <v>2113</v>
      </c>
      <c r="I2107" t="s">
        <v>2114</v>
      </c>
      <c r="K2107" t="s">
        <v>23</v>
      </c>
      <c r="L2107" t="s">
        <v>24</v>
      </c>
      <c r="M2107" s="2">
        <v>8.7809797966818703E-2</v>
      </c>
      <c r="N2107">
        <v>4</v>
      </c>
      <c r="O2107" t="s">
        <v>25</v>
      </c>
      <c r="P2107" t="s">
        <v>2209</v>
      </c>
      <c r="T2107">
        <v>8.7809999999999999E-2</v>
      </c>
    </row>
    <row r="2108" spans="1:20">
      <c r="A2108">
        <v>14</v>
      </c>
      <c r="B2108" t="s">
        <v>2116</v>
      </c>
      <c r="C2108" t="s">
        <v>15</v>
      </c>
      <c r="D2108" t="s">
        <v>2111</v>
      </c>
      <c r="E2108" t="s">
        <v>17</v>
      </c>
      <c r="F2108" t="s">
        <v>60</v>
      </c>
      <c r="G2108" t="s">
        <v>2112</v>
      </c>
      <c r="H2108" t="s">
        <v>2113</v>
      </c>
      <c r="I2108" t="s">
        <v>2114</v>
      </c>
      <c r="K2108" t="s">
        <v>23</v>
      </c>
      <c r="L2108" t="s">
        <v>24</v>
      </c>
      <c r="M2108" s="2">
        <v>9.4777311315439619</v>
      </c>
      <c r="N2108">
        <v>4</v>
      </c>
      <c r="O2108" t="s">
        <v>25</v>
      </c>
      <c r="P2108" t="s">
        <v>2117</v>
      </c>
      <c r="T2108">
        <v>9.4777400000000007</v>
      </c>
    </row>
    <row r="2109" spans="1:20">
      <c r="A2109">
        <v>16</v>
      </c>
      <c r="B2109" t="s">
        <v>2118</v>
      </c>
      <c r="C2109" t="s">
        <v>15</v>
      </c>
      <c r="D2109" t="s">
        <v>2111</v>
      </c>
      <c r="E2109" t="s">
        <v>17</v>
      </c>
      <c r="F2109" t="s">
        <v>60</v>
      </c>
      <c r="G2109" t="s">
        <v>2112</v>
      </c>
      <c r="H2109" t="s">
        <v>2113</v>
      </c>
      <c r="I2109" t="s">
        <v>2114</v>
      </c>
      <c r="K2109" t="s">
        <v>23</v>
      </c>
      <c r="L2109" t="s">
        <v>24</v>
      </c>
      <c r="M2109" s="2">
        <v>5.9783227057521131</v>
      </c>
      <c r="N2109">
        <v>4</v>
      </c>
      <c r="O2109" t="s">
        <v>25</v>
      </c>
      <c r="P2109" t="s">
        <v>2117</v>
      </c>
      <c r="T2109">
        <v>5.9783280000000003</v>
      </c>
    </row>
    <row r="2110" spans="1:20">
      <c r="A2110">
        <v>18</v>
      </c>
      <c r="B2110" t="s">
        <v>2119</v>
      </c>
      <c r="C2110" t="s">
        <v>15</v>
      </c>
      <c r="D2110" t="s">
        <v>2111</v>
      </c>
      <c r="E2110" t="s">
        <v>17</v>
      </c>
      <c r="F2110" t="s">
        <v>60</v>
      </c>
      <c r="G2110" t="s">
        <v>2112</v>
      </c>
      <c r="H2110" t="s">
        <v>2113</v>
      </c>
      <c r="I2110" t="s">
        <v>2114</v>
      </c>
      <c r="K2110" t="s">
        <v>23</v>
      </c>
      <c r="L2110" t="s">
        <v>24</v>
      </c>
      <c r="M2110" s="2">
        <v>8.1715886423053927</v>
      </c>
      <c r="N2110">
        <v>4</v>
      </c>
      <c r="O2110" t="s">
        <v>25</v>
      </c>
      <c r="P2110" t="s">
        <v>2117</v>
      </c>
      <c r="T2110">
        <v>8.1715959999999992</v>
      </c>
    </row>
    <row r="2111" spans="1:20">
      <c r="A2111">
        <v>19</v>
      </c>
      <c r="B2111" t="s">
        <v>2120</v>
      </c>
      <c r="C2111" t="s">
        <v>15</v>
      </c>
      <c r="D2111" t="s">
        <v>2111</v>
      </c>
      <c r="E2111" t="s">
        <v>17</v>
      </c>
      <c r="F2111" t="s">
        <v>60</v>
      </c>
      <c r="G2111" t="s">
        <v>2112</v>
      </c>
      <c r="H2111" t="s">
        <v>2113</v>
      </c>
      <c r="I2111" t="s">
        <v>2114</v>
      </c>
      <c r="K2111" t="s">
        <v>23</v>
      </c>
      <c r="L2111" t="s">
        <v>24</v>
      </c>
      <c r="M2111" s="2">
        <v>0.76808194377863326</v>
      </c>
      <c r="N2111">
        <v>4</v>
      </c>
      <c r="O2111" t="s">
        <v>25</v>
      </c>
      <c r="P2111" t="s">
        <v>2117</v>
      </c>
      <c r="T2111">
        <v>1.293523</v>
      </c>
    </row>
    <row r="2112" spans="1:20">
      <c r="A2112">
        <v>25</v>
      </c>
      <c r="B2112" t="s">
        <v>2121</v>
      </c>
      <c r="C2112" t="s">
        <v>15</v>
      </c>
      <c r="D2112" t="s">
        <v>2111</v>
      </c>
      <c r="E2112" t="s">
        <v>17</v>
      </c>
      <c r="F2112" t="s">
        <v>60</v>
      </c>
      <c r="G2112" t="s">
        <v>2112</v>
      </c>
      <c r="H2112" t="s">
        <v>2113</v>
      </c>
      <c r="I2112" t="s">
        <v>2114</v>
      </c>
      <c r="K2112" t="s">
        <v>23</v>
      </c>
      <c r="L2112" t="s">
        <v>24</v>
      </c>
      <c r="M2112" s="2">
        <v>0.27193162427165757</v>
      </c>
      <c r="N2112">
        <v>4</v>
      </c>
      <c r="O2112" t="s">
        <v>25</v>
      </c>
      <c r="P2112" t="s">
        <v>2122</v>
      </c>
      <c r="T2112">
        <v>0.27193200000000001</v>
      </c>
    </row>
    <row r="2113" spans="1:20">
      <c r="A2113">
        <v>28</v>
      </c>
      <c r="B2113" t="s">
        <v>2123</v>
      </c>
      <c r="C2113" t="s">
        <v>15</v>
      </c>
      <c r="D2113" t="s">
        <v>2111</v>
      </c>
      <c r="E2113" t="s">
        <v>17</v>
      </c>
      <c r="F2113" t="s">
        <v>60</v>
      </c>
      <c r="G2113" t="s">
        <v>2112</v>
      </c>
      <c r="H2113" t="s">
        <v>2113</v>
      </c>
      <c r="I2113" t="s">
        <v>2114</v>
      </c>
      <c r="K2113" t="s">
        <v>23</v>
      </c>
      <c r="L2113" t="s">
        <v>24</v>
      </c>
      <c r="M2113" s="2">
        <v>14.657324198514402</v>
      </c>
      <c r="N2113">
        <v>4</v>
      </c>
      <c r="O2113" t="s">
        <v>25</v>
      </c>
      <c r="P2113" t="s">
        <v>64</v>
      </c>
      <c r="T2113">
        <v>14.657337</v>
      </c>
    </row>
    <row r="2114" spans="1:20">
      <c r="A2114">
        <v>32</v>
      </c>
      <c r="B2114" t="s">
        <v>2124</v>
      </c>
      <c r="C2114" t="s">
        <v>15</v>
      </c>
      <c r="D2114" t="s">
        <v>2111</v>
      </c>
      <c r="E2114" t="s">
        <v>17</v>
      </c>
      <c r="F2114" t="s">
        <v>60</v>
      </c>
      <c r="G2114" t="s">
        <v>2112</v>
      </c>
      <c r="H2114" t="s">
        <v>2113</v>
      </c>
      <c r="I2114" t="s">
        <v>2114</v>
      </c>
      <c r="K2114" t="s">
        <v>23</v>
      </c>
      <c r="L2114" t="s">
        <v>24</v>
      </c>
      <c r="M2114" s="2">
        <v>0.91536484978477139</v>
      </c>
      <c r="N2114">
        <v>4</v>
      </c>
      <c r="O2114" t="s">
        <v>25</v>
      </c>
      <c r="P2114" t="s">
        <v>2125</v>
      </c>
      <c r="T2114">
        <v>0.91536600000000001</v>
      </c>
    </row>
    <row r="2115" spans="1:20">
      <c r="A2115">
        <v>33</v>
      </c>
      <c r="B2115" t="s">
        <v>2126</v>
      </c>
      <c r="C2115" t="s">
        <v>15</v>
      </c>
      <c r="D2115" t="s">
        <v>2111</v>
      </c>
      <c r="E2115" t="s">
        <v>17</v>
      </c>
      <c r="F2115" t="s">
        <v>60</v>
      </c>
      <c r="G2115" t="s">
        <v>2112</v>
      </c>
      <c r="H2115" t="s">
        <v>2113</v>
      </c>
      <c r="I2115" t="s">
        <v>2114</v>
      </c>
      <c r="K2115" t="s">
        <v>23</v>
      </c>
      <c r="L2115" t="s">
        <v>24</v>
      </c>
      <c r="M2115" s="2">
        <v>3.7379090472613332</v>
      </c>
      <c r="N2115">
        <v>4</v>
      </c>
      <c r="O2115" t="s">
        <v>25</v>
      </c>
      <c r="P2115" t="s">
        <v>64</v>
      </c>
      <c r="T2115">
        <v>3.7379120000000001</v>
      </c>
    </row>
    <row r="2116" spans="1:20">
      <c r="A2116">
        <v>34</v>
      </c>
      <c r="B2116" t="s">
        <v>2127</v>
      </c>
      <c r="C2116" t="s">
        <v>15</v>
      </c>
      <c r="D2116" t="s">
        <v>2111</v>
      </c>
      <c r="E2116" t="s">
        <v>17</v>
      </c>
      <c r="F2116" t="s">
        <v>60</v>
      </c>
      <c r="G2116" t="s">
        <v>2112</v>
      </c>
      <c r="H2116" t="s">
        <v>2113</v>
      </c>
      <c r="I2116" t="s">
        <v>2114</v>
      </c>
      <c r="K2116" t="s">
        <v>23</v>
      </c>
      <c r="L2116" t="s">
        <v>24</v>
      </c>
      <c r="M2116" s="2">
        <v>6.9782389803452555E-2</v>
      </c>
      <c r="N2116">
        <v>4</v>
      </c>
      <c r="O2116" t="s">
        <v>25</v>
      </c>
      <c r="P2116" t="s">
        <v>2125</v>
      </c>
      <c r="T2116">
        <v>6.9781999999999997E-2</v>
      </c>
    </row>
    <row r="2117" spans="1:20">
      <c r="A2117">
        <v>36</v>
      </c>
      <c r="B2117" t="s">
        <v>2128</v>
      </c>
      <c r="C2117" t="s">
        <v>15</v>
      </c>
      <c r="D2117" t="s">
        <v>2111</v>
      </c>
      <c r="E2117" t="s">
        <v>17</v>
      </c>
      <c r="F2117" t="s">
        <v>60</v>
      </c>
      <c r="G2117" t="s">
        <v>2112</v>
      </c>
      <c r="H2117" t="s">
        <v>2113</v>
      </c>
      <c r="I2117" t="s">
        <v>2114</v>
      </c>
      <c r="K2117" t="s">
        <v>23</v>
      </c>
      <c r="L2117" t="s">
        <v>24</v>
      </c>
      <c r="M2117" s="2">
        <v>6.829327083220077E-2</v>
      </c>
      <c r="N2117">
        <v>4</v>
      </c>
      <c r="O2117" t="s">
        <v>25</v>
      </c>
      <c r="P2117" t="s">
        <v>2125</v>
      </c>
      <c r="T2117">
        <v>6.8293000000000006E-2</v>
      </c>
    </row>
    <row r="2118" spans="1:20">
      <c r="A2118">
        <v>37</v>
      </c>
      <c r="B2118" t="s">
        <v>2129</v>
      </c>
      <c r="C2118" t="s">
        <v>15</v>
      </c>
      <c r="D2118" t="s">
        <v>2111</v>
      </c>
      <c r="E2118" t="s">
        <v>17</v>
      </c>
      <c r="F2118" t="s">
        <v>60</v>
      </c>
      <c r="G2118" t="s">
        <v>2112</v>
      </c>
      <c r="H2118" t="s">
        <v>2113</v>
      </c>
      <c r="I2118" t="s">
        <v>2114</v>
      </c>
      <c r="K2118" t="s">
        <v>23</v>
      </c>
      <c r="L2118" t="s">
        <v>24</v>
      </c>
      <c r="M2118" s="2">
        <v>1.1509267753270438</v>
      </c>
      <c r="N2118">
        <v>4</v>
      </c>
      <c r="O2118" t="s">
        <v>25</v>
      </c>
      <c r="P2118" t="s">
        <v>2130</v>
      </c>
      <c r="T2118">
        <v>1.150928</v>
      </c>
    </row>
    <row r="2119" spans="1:20">
      <c r="A2119">
        <v>39</v>
      </c>
      <c r="B2119" t="s">
        <v>2131</v>
      </c>
      <c r="C2119" t="s">
        <v>15</v>
      </c>
      <c r="D2119" t="s">
        <v>2111</v>
      </c>
      <c r="E2119" t="s">
        <v>17</v>
      </c>
      <c r="F2119" t="s">
        <v>60</v>
      </c>
      <c r="G2119" t="s">
        <v>2112</v>
      </c>
      <c r="H2119" t="s">
        <v>2113</v>
      </c>
      <c r="I2119" t="s">
        <v>2114</v>
      </c>
      <c r="K2119" t="s">
        <v>23</v>
      </c>
      <c r="L2119" t="s">
        <v>24</v>
      </c>
      <c r="M2119" s="2">
        <v>0.11824468649767969</v>
      </c>
      <c r="N2119">
        <v>4</v>
      </c>
      <c r="O2119" t="s">
        <v>25</v>
      </c>
      <c r="P2119" t="s">
        <v>2125</v>
      </c>
      <c r="T2119">
        <v>0.118245</v>
      </c>
    </row>
    <row r="2120" spans="1:20">
      <c r="A2120">
        <v>40</v>
      </c>
      <c r="B2120" t="s">
        <v>2132</v>
      </c>
      <c r="C2120" t="s">
        <v>15</v>
      </c>
      <c r="D2120" t="s">
        <v>2111</v>
      </c>
      <c r="E2120" t="s">
        <v>17</v>
      </c>
      <c r="F2120" t="s">
        <v>60</v>
      </c>
      <c r="G2120" t="s">
        <v>2112</v>
      </c>
      <c r="H2120" t="s">
        <v>2113</v>
      </c>
      <c r="I2120" t="s">
        <v>2114</v>
      </c>
      <c r="K2120" t="s">
        <v>23</v>
      </c>
      <c r="L2120" t="s">
        <v>24</v>
      </c>
      <c r="M2120" s="2">
        <v>3.2198492591787216</v>
      </c>
      <c r="N2120">
        <v>4</v>
      </c>
      <c r="O2120" t="s">
        <v>25</v>
      </c>
      <c r="P2120" t="s">
        <v>2125</v>
      </c>
      <c r="T2120">
        <v>3.2198519999999999</v>
      </c>
    </row>
    <row r="2121" spans="1:20">
      <c r="A2121">
        <v>41</v>
      </c>
      <c r="B2121" t="s">
        <v>2133</v>
      </c>
      <c r="C2121" t="s">
        <v>15</v>
      </c>
      <c r="D2121" t="s">
        <v>2111</v>
      </c>
      <c r="E2121" t="s">
        <v>17</v>
      </c>
      <c r="F2121" t="s">
        <v>60</v>
      </c>
      <c r="G2121" t="s">
        <v>2112</v>
      </c>
      <c r="H2121" t="s">
        <v>2113</v>
      </c>
      <c r="I2121" t="s">
        <v>2114</v>
      </c>
      <c r="K2121" t="s">
        <v>23</v>
      </c>
      <c r="L2121" t="s">
        <v>24</v>
      </c>
      <c r="M2121" s="2">
        <v>0.42878259218258102</v>
      </c>
      <c r="N2121">
        <v>4</v>
      </c>
      <c r="O2121" t="s">
        <v>25</v>
      </c>
      <c r="P2121" t="s">
        <v>2125</v>
      </c>
      <c r="T2121">
        <v>0.42878300000000003</v>
      </c>
    </row>
    <row r="2122" spans="1:20">
      <c r="A2122">
        <v>43</v>
      </c>
      <c r="B2122" t="s">
        <v>2134</v>
      </c>
      <c r="C2122" t="s">
        <v>15</v>
      </c>
      <c r="D2122" t="s">
        <v>2111</v>
      </c>
      <c r="E2122" t="s">
        <v>17</v>
      </c>
      <c r="F2122" t="s">
        <v>60</v>
      </c>
      <c r="G2122" t="s">
        <v>2112</v>
      </c>
      <c r="H2122" t="s">
        <v>2113</v>
      </c>
      <c r="I2122" t="s">
        <v>2114</v>
      </c>
      <c r="K2122" t="s">
        <v>23</v>
      </c>
      <c r="L2122" t="s">
        <v>24</v>
      </c>
      <c r="M2122" s="2">
        <v>0.52221690644104313</v>
      </c>
      <c r="N2122">
        <v>4</v>
      </c>
      <c r="O2122" t="s">
        <v>25</v>
      </c>
      <c r="P2122" t="s">
        <v>2125</v>
      </c>
      <c r="T2122">
        <v>0.52221700000000004</v>
      </c>
    </row>
    <row r="2123" spans="1:20">
      <c r="A2123">
        <v>45</v>
      </c>
      <c r="B2123" t="s">
        <v>2135</v>
      </c>
      <c r="C2123" t="s">
        <v>15</v>
      </c>
      <c r="D2123" t="s">
        <v>2111</v>
      </c>
      <c r="E2123" t="s">
        <v>17</v>
      </c>
      <c r="F2123" t="s">
        <v>60</v>
      </c>
      <c r="G2123" t="s">
        <v>2112</v>
      </c>
      <c r="H2123" t="s">
        <v>2113</v>
      </c>
      <c r="I2123" t="s">
        <v>2114</v>
      </c>
      <c r="K2123" t="s">
        <v>23</v>
      </c>
      <c r="L2123" t="s">
        <v>24</v>
      </c>
      <c r="M2123" s="2">
        <v>6.0962164984704188</v>
      </c>
      <c r="N2123">
        <v>4</v>
      </c>
      <c r="O2123" t="s">
        <v>25</v>
      </c>
      <c r="P2123" t="s">
        <v>357</v>
      </c>
      <c r="T2123">
        <v>6.096222</v>
      </c>
    </row>
    <row r="2124" spans="1:20">
      <c r="A2124">
        <v>46</v>
      </c>
      <c r="B2124" t="s">
        <v>2136</v>
      </c>
      <c r="C2124" t="s">
        <v>15</v>
      </c>
      <c r="D2124" t="s">
        <v>2111</v>
      </c>
      <c r="E2124" t="s">
        <v>17</v>
      </c>
      <c r="F2124" t="s">
        <v>60</v>
      </c>
      <c r="G2124" t="s">
        <v>2112</v>
      </c>
      <c r="H2124" t="s">
        <v>2113</v>
      </c>
      <c r="I2124" t="s">
        <v>2114</v>
      </c>
      <c r="K2124" t="s">
        <v>23</v>
      </c>
      <c r="L2124" t="s">
        <v>24</v>
      </c>
      <c r="M2124" s="2">
        <v>0.95613959786105762</v>
      </c>
      <c r="N2124">
        <v>4</v>
      </c>
      <c r="O2124" t="s">
        <v>25</v>
      </c>
      <c r="P2124" t="s">
        <v>357</v>
      </c>
      <c r="T2124">
        <v>0.95613999999999999</v>
      </c>
    </row>
    <row r="2125" spans="1:20">
      <c r="A2125">
        <v>47</v>
      </c>
      <c r="B2125" t="s">
        <v>2137</v>
      </c>
      <c r="C2125" t="s">
        <v>15</v>
      </c>
      <c r="D2125" t="s">
        <v>2111</v>
      </c>
      <c r="E2125" t="s">
        <v>17</v>
      </c>
      <c r="F2125" t="s">
        <v>60</v>
      </c>
      <c r="G2125" t="s">
        <v>2112</v>
      </c>
      <c r="H2125" t="s">
        <v>2113</v>
      </c>
      <c r="I2125" t="s">
        <v>2114</v>
      </c>
      <c r="K2125" t="s">
        <v>23</v>
      </c>
      <c r="L2125" t="s">
        <v>24</v>
      </c>
      <c r="M2125" s="2">
        <v>0.1525036104535368</v>
      </c>
      <c r="N2125">
        <v>4</v>
      </c>
      <c r="O2125" t="s">
        <v>25</v>
      </c>
      <c r="P2125" t="s">
        <v>266</v>
      </c>
      <c r="T2125">
        <v>0.152504</v>
      </c>
    </row>
    <row r="2126" spans="1:20">
      <c r="A2126">
        <v>52</v>
      </c>
      <c r="B2126" t="s">
        <v>2138</v>
      </c>
      <c r="C2126" t="s">
        <v>15</v>
      </c>
      <c r="D2126" t="s">
        <v>2111</v>
      </c>
      <c r="E2126" t="s">
        <v>17</v>
      </c>
      <c r="F2126" t="s">
        <v>60</v>
      </c>
      <c r="G2126" t="s">
        <v>2112</v>
      </c>
      <c r="H2126" t="s">
        <v>2113</v>
      </c>
      <c r="I2126" t="s">
        <v>2114</v>
      </c>
      <c r="K2126" t="s">
        <v>23</v>
      </c>
      <c r="L2126" t="s">
        <v>24</v>
      </c>
      <c r="M2126" s="2">
        <v>0.13151428935026169</v>
      </c>
      <c r="N2126">
        <v>4</v>
      </c>
      <c r="O2126" t="s">
        <v>25</v>
      </c>
      <c r="P2126" t="s">
        <v>266</v>
      </c>
      <c r="T2126">
        <v>0.13151399999999999</v>
      </c>
    </row>
    <row r="2127" spans="1:20">
      <c r="A2127">
        <v>56</v>
      </c>
      <c r="B2127" t="s">
        <v>2139</v>
      </c>
      <c r="C2127" t="s">
        <v>15</v>
      </c>
      <c r="D2127" t="s">
        <v>2111</v>
      </c>
      <c r="E2127" t="s">
        <v>17</v>
      </c>
      <c r="F2127" t="s">
        <v>60</v>
      </c>
      <c r="G2127" t="s">
        <v>2112</v>
      </c>
      <c r="H2127" t="s">
        <v>2113</v>
      </c>
      <c r="I2127" t="s">
        <v>2114</v>
      </c>
      <c r="K2127" t="s">
        <v>23</v>
      </c>
      <c r="L2127" t="s">
        <v>24</v>
      </c>
      <c r="M2127" s="2">
        <v>0.41750108059087782</v>
      </c>
      <c r="N2127">
        <v>4</v>
      </c>
      <c r="O2127" t="s">
        <v>25</v>
      </c>
      <c r="P2127" t="s">
        <v>266</v>
      </c>
      <c r="T2127">
        <v>0.41750100000000001</v>
      </c>
    </row>
    <row r="2128" spans="1:20">
      <c r="A2128">
        <v>105</v>
      </c>
      <c r="B2128" t="s">
        <v>2161</v>
      </c>
      <c r="C2128" t="s">
        <v>15</v>
      </c>
      <c r="D2128" t="s">
        <v>2111</v>
      </c>
      <c r="E2128" t="s">
        <v>17</v>
      </c>
      <c r="F2128" t="s">
        <v>60</v>
      </c>
      <c r="G2128" t="s">
        <v>2112</v>
      </c>
      <c r="H2128" t="s">
        <v>2113</v>
      </c>
      <c r="I2128" t="s">
        <v>2114</v>
      </c>
      <c r="K2128" t="s">
        <v>23</v>
      </c>
      <c r="L2128" t="s">
        <v>24</v>
      </c>
      <c r="M2128" s="2">
        <v>5.0193064170739783</v>
      </c>
      <c r="N2128">
        <v>4</v>
      </c>
      <c r="O2128" t="s">
        <v>25</v>
      </c>
      <c r="P2128" t="s">
        <v>2162</v>
      </c>
      <c r="T2128">
        <v>5.0193110000000001</v>
      </c>
    </row>
    <row r="2129" spans="1:20">
      <c r="A2129">
        <v>107</v>
      </c>
      <c r="B2129" t="s">
        <v>2166</v>
      </c>
      <c r="C2129" t="s">
        <v>15</v>
      </c>
      <c r="D2129" t="s">
        <v>2111</v>
      </c>
      <c r="E2129" t="s">
        <v>17</v>
      </c>
      <c r="F2129" t="s">
        <v>60</v>
      </c>
      <c r="G2129" t="s">
        <v>2112</v>
      </c>
      <c r="H2129" t="s">
        <v>2113</v>
      </c>
      <c r="I2129" t="s">
        <v>2114</v>
      </c>
      <c r="K2129" t="s">
        <v>23</v>
      </c>
      <c r="L2129" t="s">
        <v>24</v>
      </c>
      <c r="M2129" s="2">
        <v>3.1953687827105459</v>
      </c>
      <c r="N2129">
        <v>4</v>
      </c>
      <c r="O2129" t="s">
        <v>25</v>
      </c>
      <c r="P2129" t="s">
        <v>2162</v>
      </c>
      <c r="T2129">
        <v>3.1953719999999999</v>
      </c>
    </row>
    <row r="2130" spans="1:20">
      <c r="A2130">
        <v>126</v>
      </c>
      <c r="B2130" t="s">
        <v>2174</v>
      </c>
      <c r="C2130" t="s">
        <v>15</v>
      </c>
      <c r="D2130" t="s">
        <v>2111</v>
      </c>
      <c r="E2130" t="s">
        <v>17</v>
      </c>
      <c r="F2130" t="s">
        <v>60</v>
      </c>
      <c r="G2130" t="s">
        <v>2112</v>
      </c>
      <c r="H2130" t="s">
        <v>2113</v>
      </c>
      <c r="I2130" t="s">
        <v>2114</v>
      </c>
      <c r="K2130" t="s">
        <v>23</v>
      </c>
      <c r="L2130" t="s">
        <v>24</v>
      </c>
      <c r="M2130" s="2">
        <v>1.2903621733887507</v>
      </c>
      <c r="N2130">
        <v>4</v>
      </c>
      <c r="O2130" t="s">
        <v>25</v>
      </c>
      <c r="P2130" t="s">
        <v>1958</v>
      </c>
      <c r="T2130">
        <v>1.2903629999999999</v>
      </c>
    </row>
    <row r="2131" spans="1:20">
      <c r="A2131">
        <v>149</v>
      </c>
      <c r="B2131" t="s">
        <v>2191</v>
      </c>
      <c r="C2131" t="s">
        <v>15</v>
      </c>
      <c r="D2131" t="s">
        <v>2111</v>
      </c>
      <c r="E2131" t="s">
        <v>17</v>
      </c>
      <c r="F2131" t="s">
        <v>60</v>
      </c>
      <c r="G2131" t="s">
        <v>2112</v>
      </c>
      <c r="H2131" t="s">
        <v>2113</v>
      </c>
      <c r="I2131" t="s">
        <v>2114</v>
      </c>
      <c r="K2131" t="s">
        <v>23</v>
      </c>
      <c r="L2131" t="s">
        <v>24</v>
      </c>
      <c r="M2131" s="2">
        <v>9.5366359844422585E-2</v>
      </c>
      <c r="N2131">
        <v>4</v>
      </c>
      <c r="O2131" t="s">
        <v>25</v>
      </c>
      <c r="P2131" t="s">
        <v>2192</v>
      </c>
      <c r="T2131">
        <v>9.5366000000000006E-2</v>
      </c>
    </row>
    <row r="2132" spans="1:20">
      <c r="A2132">
        <v>150</v>
      </c>
      <c r="B2132" t="s">
        <v>2193</v>
      </c>
      <c r="C2132" t="s">
        <v>15</v>
      </c>
      <c r="D2132" t="s">
        <v>2111</v>
      </c>
      <c r="E2132" t="s">
        <v>17</v>
      </c>
      <c r="F2132" t="s">
        <v>60</v>
      </c>
      <c r="G2132" t="s">
        <v>2112</v>
      </c>
      <c r="H2132" t="s">
        <v>2113</v>
      </c>
      <c r="I2132" t="s">
        <v>2114</v>
      </c>
      <c r="K2132" t="s">
        <v>23</v>
      </c>
      <c r="L2132" t="s">
        <v>24</v>
      </c>
      <c r="M2132" s="2">
        <v>0.78045971765764066</v>
      </c>
      <c r="N2132">
        <v>4</v>
      </c>
      <c r="O2132" t="s">
        <v>25</v>
      </c>
      <c r="P2132" t="s">
        <v>2192</v>
      </c>
      <c r="T2132">
        <v>0.78046000000000004</v>
      </c>
    </row>
    <row r="2133" spans="1:20">
      <c r="A2133">
        <v>151</v>
      </c>
      <c r="B2133" t="s">
        <v>2194</v>
      </c>
      <c r="C2133" t="s">
        <v>15</v>
      </c>
      <c r="D2133" t="s">
        <v>2111</v>
      </c>
      <c r="E2133" t="s">
        <v>17</v>
      </c>
      <c r="F2133" t="s">
        <v>60</v>
      </c>
      <c r="G2133" t="s">
        <v>2112</v>
      </c>
      <c r="H2133" t="s">
        <v>2113</v>
      </c>
      <c r="I2133" t="s">
        <v>2114</v>
      </c>
      <c r="K2133" t="s">
        <v>23</v>
      </c>
      <c r="L2133" t="s">
        <v>24</v>
      </c>
      <c r="M2133" s="2">
        <v>0.58431267155275946</v>
      </c>
      <c r="N2133">
        <v>4</v>
      </c>
      <c r="O2133" t="s">
        <v>25</v>
      </c>
      <c r="P2133" t="s">
        <v>2192</v>
      </c>
      <c r="T2133">
        <v>0.58431299999999997</v>
      </c>
    </row>
    <row r="2134" spans="1:20">
      <c r="A2134">
        <v>152</v>
      </c>
      <c r="B2134" t="s">
        <v>2195</v>
      </c>
      <c r="C2134" t="s">
        <v>15</v>
      </c>
      <c r="D2134" t="s">
        <v>2111</v>
      </c>
      <c r="E2134" t="s">
        <v>17</v>
      </c>
      <c r="F2134" t="s">
        <v>60</v>
      </c>
      <c r="G2134" t="s">
        <v>2112</v>
      </c>
      <c r="H2134" t="s">
        <v>2113</v>
      </c>
      <c r="I2134" t="s">
        <v>2114</v>
      </c>
      <c r="K2134" t="s">
        <v>23</v>
      </c>
      <c r="L2134" t="s">
        <v>24</v>
      </c>
      <c r="M2134" s="2">
        <v>2.1665212426424438</v>
      </c>
      <c r="N2134">
        <v>4</v>
      </c>
      <c r="O2134" t="s">
        <v>25</v>
      </c>
      <c r="P2134" t="s">
        <v>2192</v>
      </c>
      <c r="T2134">
        <v>2.1665230000000002</v>
      </c>
    </row>
    <row r="2135" spans="1:20">
      <c r="A2135">
        <v>156</v>
      </c>
      <c r="B2135" t="s">
        <v>2196</v>
      </c>
      <c r="C2135" t="s">
        <v>15</v>
      </c>
      <c r="D2135" t="s">
        <v>2111</v>
      </c>
      <c r="E2135" t="s">
        <v>17</v>
      </c>
      <c r="F2135" t="s">
        <v>60</v>
      </c>
      <c r="G2135" t="s">
        <v>2112</v>
      </c>
      <c r="H2135" t="s">
        <v>2113</v>
      </c>
      <c r="I2135" t="s">
        <v>2114</v>
      </c>
      <c r="K2135" t="s">
        <v>23</v>
      </c>
      <c r="L2135" t="s">
        <v>24</v>
      </c>
      <c r="M2135" s="2">
        <v>1.1061654581576827</v>
      </c>
      <c r="N2135">
        <v>4</v>
      </c>
      <c r="O2135" t="s">
        <v>25</v>
      </c>
      <c r="P2135" t="s">
        <v>2192</v>
      </c>
      <c r="T2135">
        <v>1.106166</v>
      </c>
    </row>
    <row r="2136" spans="1:20">
      <c r="A2136">
        <v>157</v>
      </c>
      <c r="B2136" t="s">
        <v>2197</v>
      </c>
      <c r="C2136" t="s">
        <v>15</v>
      </c>
      <c r="D2136" t="s">
        <v>2111</v>
      </c>
      <c r="E2136" t="s">
        <v>17</v>
      </c>
      <c r="F2136" t="s">
        <v>60</v>
      </c>
      <c r="G2136" t="s">
        <v>2112</v>
      </c>
      <c r="H2136" t="s">
        <v>2113</v>
      </c>
      <c r="I2136" t="s">
        <v>2114</v>
      </c>
      <c r="K2136" t="s">
        <v>23</v>
      </c>
      <c r="L2136" t="s">
        <v>24</v>
      </c>
      <c r="M2136" s="2">
        <v>3.9438549759566675</v>
      </c>
      <c r="N2136">
        <v>4</v>
      </c>
      <c r="O2136" t="s">
        <v>25</v>
      </c>
      <c r="P2136" t="s">
        <v>2192</v>
      </c>
      <c r="T2136">
        <v>3.9438580000000001</v>
      </c>
    </row>
    <row r="2137" spans="1:20">
      <c r="A2137">
        <v>158</v>
      </c>
      <c r="B2137" t="s">
        <v>2198</v>
      </c>
      <c r="C2137" t="s">
        <v>15</v>
      </c>
      <c r="D2137" t="s">
        <v>2111</v>
      </c>
      <c r="E2137" t="s">
        <v>17</v>
      </c>
      <c r="F2137" t="s">
        <v>60</v>
      </c>
      <c r="G2137" t="s">
        <v>2112</v>
      </c>
      <c r="H2137" t="s">
        <v>2113</v>
      </c>
      <c r="I2137" t="s">
        <v>2114</v>
      </c>
      <c r="K2137" t="s">
        <v>23</v>
      </c>
      <c r="L2137" t="s">
        <v>24</v>
      </c>
      <c r="M2137" s="2">
        <v>2.5789440526729366</v>
      </c>
      <c r="N2137">
        <v>4</v>
      </c>
      <c r="O2137" t="s">
        <v>25</v>
      </c>
      <c r="P2137" t="s">
        <v>2192</v>
      </c>
      <c r="T2137">
        <v>2.5789460000000002</v>
      </c>
    </row>
    <row r="2138" spans="1:20">
      <c r="A2138">
        <v>159</v>
      </c>
      <c r="B2138" t="s">
        <v>2199</v>
      </c>
      <c r="C2138" t="s">
        <v>15</v>
      </c>
      <c r="D2138" t="s">
        <v>2111</v>
      </c>
      <c r="E2138" t="s">
        <v>17</v>
      </c>
      <c r="F2138" t="s">
        <v>60</v>
      </c>
      <c r="G2138" t="s">
        <v>2112</v>
      </c>
      <c r="H2138" t="s">
        <v>2113</v>
      </c>
      <c r="I2138" t="s">
        <v>2114</v>
      </c>
      <c r="K2138" t="s">
        <v>23</v>
      </c>
      <c r="L2138" t="s">
        <v>24</v>
      </c>
      <c r="M2138" s="2">
        <v>1.6298075270703705</v>
      </c>
      <c r="N2138">
        <v>4</v>
      </c>
      <c r="O2138" t="s">
        <v>25</v>
      </c>
      <c r="P2138" t="s">
        <v>2192</v>
      </c>
      <c r="T2138">
        <v>1.6298090000000001</v>
      </c>
    </row>
    <row r="2139" spans="1:20">
      <c r="A2139">
        <v>160</v>
      </c>
      <c r="B2139" t="s">
        <v>2200</v>
      </c>
      <c r="C2139" t="s">
        <v>15</v>
      </c>
      <c r="D2139" t="s">
        <v>2111</v>
      </c>
      <c r="E2139" t="s">
        <v>17</v>
      </c>
      <c r="F2139" t="s">
        <v>60</v>
      </c>
      <c r="G2139" t="s">
        <v>2112</v>
      </c>
      <c r="H2139" t="s">
        <v>2113</v>
      </c>
      <c r="I2139" t="s">
        <v>2114</v>
      </c>
      <c r="K2139" t="s">
        <v>23</v>
      </c>
      <c r="L2139" t="s">
        <v>24</v>
      </c>
      <c r="M2139" s="2">
        <v>0.6988122880455464</v>
      </c>
      <c r="N2139">
        <v>4</v>
      </c>
      <c r="O2139" t="s">
        <v>25</v>
      </c>
      <c r="P2139" t="s">
        <v>2192</v>
      </c>
      <c r="T2139">
        <v>0.69881300000000002</v>
      </c>
    </row>
    <row r="2140" spans="1:20">
      <c r="A2140">
        <v>162</v>
      </c>
      <c r="B2140" t="s">
        <v>2201</v>
      </c>
      <c r="C2140" t="s">
        <v>15</v>
      </c>
      <c r="D2140" t="s">
        <v>2111</v>
      </c>
      <c r="E2140" t="s">
        <v>17</v>
      </c>
      <c r="F2140" t="s">
        <v>60</v>
      </c>
      <c r="G2140" t="s">
        <v>2112</v>
      </c>
      <c r="H2140" t="s">
        <v>2113</v>
      </c>
      <c r="I2140" t="s">
        <v>2114</v>
      </c>
      <c r="K2140" t="s">
        <v>23</v>
      </c>
      <c r="L2140" t="s">
        <v>24</v>
      </c>
      <c r="M2140" s="2">
        <v>4.898852541970812</v>
      </c>
      <c r="N2140">
        <v>4</v>
      </c>
      <c r="O2140" t="s">
        <v>25</v>
      </c>
      <c r="P2140" t="s">
        <v>2192</v>
      </c>
      <c r="T2140">
        <v>4.8988569999999996</v>
      </c>
    </row>
    <row r="2141" spans="1:20">
      <c r="A2141">
        <v>163</v>
      </c>
      <c r="B2141" t="s">
        <v>2202</v>
      </c>
      <c r="C2141" t="s">
        <v>15</v>
      </c>
      <c r="D2141" t="s">
        <v>2111</v>
      </c>
      <c r="E2141" t="s">
        <v>17</v>
      </c>
      <c r="F2141" t="s">
        <v>60</v>
      </c>
      <c r="G2141" t="s">
        <v>2112</v>
      </c>
      <c r="H2141" t="s">
        <v>2113</v>
      </c>
      <c r="I2141" t="s">
        <v>2114</v>
      </c>
      <c r="K2141" t="s">
        <v>23</v>
      </c>
      <c r="L2141" t="s">
        <v>24</v>
      </c>
      <c r="M2141" s="2">
        <v>1.0198223998359222</v>
      </c>
      <c r="N2141">
        <v>4</v>
      </c>
      <c r="O2141" t="s">
        <v>25</v>
      </c>
      <c r="P2141" t="s">
        <v>2192</v>
      </c>
      <c r="T2141">
        <v>1.0198229999999999</v>
      </c>
    </row>
    <row r="2142" spans="1:20">
      <c r="A2142">
        <v>164</v>
      </c>
      <c r="B2142" t="s">
        <v>2203</v>
      </c>
      <c r="C2142" t="s">
        <v>15</v>
      </c>
      <c r="D2142" t="s">
        <v>2111</v>
      </c>
      <c r="E2142" t="s">
        <v>17</v>
      </c>
      <c r="F2142" t="s">
        <v>60</v>
      </c>
      <c r="G2142" t="s">
        <v>2112</v>
      </c>
      <c r="H2142" t="s">
        <v>2113</v>
      </c>
      <c r="I2142" t="s">
        <v>2114</v>
      </c>
      <c r="K2142" t="s">
        <v>23</v>
      </c>
      <c r="L2142" t="s">
        <v>24</v>
      </c>
      <c r="M2142" s="2">
        <v>3.9021163494660054</v>
      </c>
      <c r="N2142">
        <v>4</v>
      </c>
      <c r="O2142" t="s">
        <v>25</v>
      </c>
      <c r="P2142" t="s">
        <v>2192</v>
      </c>
      <c r="T2142">
        <v>3.90212</v>
      </c>
    </row>
    <row r="2143" spans="1:20">
      <c r="A2143">
        <v>165</v>
      </c>
      <c r="B2143" t="s">
        <v>2204</v>
      </c>
      <c r="C2143" t="s">
        <v>15</v>
      </c>
      <c r="D2143" t="s">
        <v>2111</v>
      </c>
      <c r="E2143" t="s">
        <v>17</v>
      </c>
      <c r="F2143" t="s">
        <v>60</v>
      </c>
      <c r="G2143" t="s">
        <v>2112</v>
      </c>
      <c r="H2143" t="s">
        <v>2113</v>
      </c>
      <c r="I2143" t="s">
        <v>2114</v>
      </c>
      <c r="K2143" t="s">
        <v>23</v>
      </c>
      <c r="L2143" t="s">
        <v>24</v>
      </c>
      <c r="M2143" s="2">
        <v>0.8940181152795007</v>
      </c>
      <c r="N2143">
        <v>4</v>
      </c>
      <c r="O2143" t="s">
        <v>25</v>
      </c>
      <c r="P2143" t="s">
        <v>2192</v>
      </c>
      <c r="T2143">
        <v>0.89401900000000001</v>
      </c>
    </row>
    <row r="2144" spans="1:20">
      <c r="A2144">
        <v>166</v>
      </c>
      <c r="B2144" t="s">
        <v>2205</v>
      </c>
      <c r="C2144" t="s">
        <v>15</v>
      </c>
      <c r="D2144" t="s">
        <v>2111</v>
      </c>
      <c r="E2144" t="s">
        <v>17</v>
      </c>
      <c r="F2144" t="s">
        <v>60</v>
      </c>
      <c r="G2144" t="s">
        <v>2112</v>
      </c>
      <c r="H2144" t="s">
        <v>2113</v>
      </c>
      <c r="I2144" t="s">
        <v>2114</v>
      </c>
      <c r="K2144" t="s">
        <v>23</v>
      </c>
      <c r="L2144" t="s">
        <v>24</v>
      </c>
      <c r="M2144" s="2">
        <v>1.4378976099988634</v>
      </c>
      <c r="N2144">
        <v>4</v>
      </c>
      <c r="O2144" t="s">
        <v>25</v>
      </c>
      <c r="P2144" t="s">
        <v>2192</v>
      </c>
      <c r="T2144">
        <v>1.437899</v>
      </c>
    </row>
    <row r="2145" spans="1:20">
      <c r="A2145">
        <v>167</v>
      </c>
      <c r="B2145" t="s">
        <v>2206</v>
      </c>
      <c r="C2145" t="s">
        <v>15</v>
      </c>
      <c r="D2145" t="s">
        <v>2111</v>
      </c>
      <c r="E2145" t="s">
        <v>17</v>
      </c>
      <c r="F2145" t="s">
        <v>60</v>
      </c>
      <c r="G2145" t="s">
        <v>2112</v>
      </c>
      <c r="H2145" t="s">
        <v>2113</v>
      </c>
      <c r="I2145" t="s">
        <v>2114</v>
      </c>
      <c r="K2145" t="s">
        <v>23</v>
      </c>
      <c r="L2145" t="s">
        <v>24</v>
      </c>
      <c r="M2145" s="2">
        <v>1.1458586481864952</v>
      </c>
      <c r="N2145">
        <v>4</v>
      </c>
      <c r="O2145" t="s">
        <v>25</v>
      </c>
      <c r="P2145" t="s">
        <v>2192</v>
      </c>
      <c r="T2145">
        <v>1.1458600000000001</v>
      </c>
    </row>
    <row r="2146" spans="1:20">
      <c r="A2146">
        <v>168</v>
      </c>
      <c r="B2146" t="s">
        <v>2207</v>
      </c>
      <c r="C2146" t="s">
        <v>15</v>
      </c>
      <c r="D2146" t="s">
        <v>2111</v>
      </c>
      <c r="E2146" t="s">
        <v>17</v>
      </c>
      <c r="F2146" t="s">
        <v>60</v>
      </c>
      <c r="G2146" t="s">
        <v>2112</v>
      </c>
      <c r="H2146" t="s">
        <v>2113</v>
      </c>
      <c r="I2146" t="s">
        <v>2114</v>
      </c>
      <c r="K2146" t="s">
        <v>23</v>
      </c>
      <c r="L2146" t="s">
        <v>24</v>
      </c>
      <c r="M2146" s="2">
        <v>0.25184824382360643</v>
      </c>
      <c r="N2146">
        <v>4</v>
      </c>
      <c r="O2146" t="s">
        <v>25</v>
      </c>
      <c r="P2146" t="s">
        <v>2192</v>
      </c>
      <c r="T2146">
        <v>0.25184800000000002</v>
      </c>
    </row>
    <row r="2147" spans="1:20">
      <c r="A2147">
        <v>178</v>
      </c>
      <c r="B2147" t="s">
        <v>2211</v>
      </c>
      <c r="C2147" t="s">
        <v>15</v>
      </c>
      <c r="D2147" t="s">
        <v>2111</v>
      </c>
      <c r="E2147" t="s">
        <v>17</v>
      </c>
      <c r="F2147" t="s">
        <v>60</v>
      </c>
      <c r="G2147" t="s">
        <v>2112</v>
      </c>
      <c r="H2147" t="s">
        <v>2113</v>
      </c>
      <c r="I2147" t="s">
        <v>2114</v>
      </c>
      <c r="K2147" t="s">
        <v>23</v>
      </c>
      <c r="L2147" t="s">
        <v>24</v>
      </c>
      <c r="M2147" s="2">
        <v>1.6588185356053831</v>
      </c>
      <c r="N2147">
        <v>4</v>
      </c>
      <c r="O2147" t="s">
        <v>25</v>
      </c>
      <c r="P2147" t="s">
        <v>2212</v>
      </c>
      <c r="T2147">
        <v>1.65882</v>
      </c>
    </row>
    <row r="2148" spans="1:20">
      <c r="A2148">
        <v>179</v>
      </c>
      <c r="B2148" t="s">
        <v>2213</v>
      </c>
      <c r="C2148" t="s">
        <v>15</v>
      </c>
      <c r="D2148" t="s">
        <v>2111</v>
      </c>
      <c r="E2148" t="s">
        <v>17</v>
      </c>
      <c r="F2148" t="s">
        <v>60</v>
      </c>
      <c r="G2148" t="s">
        <v>2112</v>
      </c>
      <c r="H2148" t="s">
        <v>2113</v>
      </c>
      <c r="I2148" t="s">
        <v>2114</v>
      </c>
      <c r="K2148" t="s">
        <v>23</v>
      </c>
      <c r="L2148" t="s">
        <v>24</v>
      </c>
      <c r="M2148" s="2">
        <v>0.33418859733225265</v>
      </c>
      <c r="N2148">
        <v>4</v>
      </c>
      <c r="O2148" t="s">
        <v>25</v>
      </c>
      <c r="P2148" t="s">
        <v>2212</v>
      </c>
      <c r="T2148">
        <v>0.33418900000000001</v>
      </c>
    </row>
    <row r="2149" spans="1:20">
      <c r="A2149">
        <v>180</v>
      </c>
      <c r="B2149" t="s">
        <v>2214</v>
      </c>
      <c r="C2149" t="s">
        <v>15</v>
      </c>
      <c r="D2149" t="s">
        <v>2111</v>
      </c>
      <c r="E2149" t="s">
        <v>17</v>
      </c>
      <c r="F2149" t="s">
        <v>60</v>
      </c>
      <c r="G2149" t="s">
        <v>2112</v>
      </c>
      <c r="H2149" t="s">
        <v>2113</v>
      </c>
      <c r="I2149" t="s">
        <v>2114</v>
      </c>
      <c r="K2149" t="s">
        <v>23</v>
      </c>
      <c r="L2149" t="s">
        <v>24</v>
      </c>
      <c r="M2149" s="2">
        <v>0.86035802474016898</v>
      </c>
      <c r="N2149">
        <v>4</v>
      </c>
      <c r="O2149" t="s">
        <v>25</v>
      </c>
      <c r="P2149" t="s">
        <v>2215</v>
      </c>
      <c r="T2149">
        <v>0.86035899999999998</v>
      </c>
    </row>
    <row r="2150" spans="1:20">
      <c r="A2150">
        <v>181</v>
      </c>
      <c r="B2150" t="s">
        <v>2216</v>
      </c>
      <c r="C2150" t="s">
        <v>15</v>
      </c>
      <c r="D2150" t="s">
        <v>2111</v>
      </c>
      <c r="E2150" t="s">
        <v>17</v>
      </c>
      <c r="F2150" t="s">
        <v>60</v>
      </c>
      <c r="G2150" t="s">
        <v>2112</v>
      </c>
      <c r="H2150" t="s">
        <v>2113</v>
      </c>
      <c r="I2150" t="s">
        <v>2114</v>
      </c>
      <c r="K2150" t="s">
        <v>23</v>
      </c>
      <c r="L2150" t="s">
        <v>24</v>
      </c>
      <c r="M2150" s="2">
        <v>0.76911852201459896</v>
      </c>
      <c r="N2150">
        <v>4</v>
      </c>
      <c r="O2150" t="s">
        <v>25</v>
      </c>
      <c r="P2150" t="s">
        <v>2215</v>
      </c>
      <c r="T2150">
        <v>0.769119</v>
      </c>
    </row>
    <row r="2151" spans="1:20">
      <c r="A2151">
        <v>182</v>
      </c>
      <c r="B2151" t="s">
        <v>2217</v>
      </c>
      <c r="C2151" t="s">
        <v>15</v>
      </c>
      <c r="D2151" t="s">
        <v>2111</v>
      </c>
      <c r="E2151" t="s">
        <v>17</v>
      </c>
      <c r="F2151" t="s">
        <v>60</v>
      </c>
      <c r="G2151" t="s">
        <v>2112</v>
      </c>
      <c r="H2151" t="s">
        <v>2113</v>
      </c>
      <c r="I2151" t="s">
        <v>2114</v>
      </c>
      <c r="K2151" t="s">
        <v>23</v>
      </c>
      <c r="L2151" t="s">
        <v>24</v>
      </c>
      <c r="M2151" s="2">
        <v>0.56518373059606697</v>
      </c>
      <c r="N2151">
        <v>4</v>
      </c>
      <c r="O2151" t="s">
        <v>25</v>
      </c>
      <c r="P2151" t="s">
        <v>64</v>
      </c>
      <c r="T2151">
        <v>0.56518400000000002</v>
      </c>
    </row>
    <row r="2152" spans="1:20">
      <c r="A2152">
        <v>183</v>
      </c>
      <c r="B2152" t="s">
        <v>2218</v>
      </c>
      <c r="C2152" t="s">
        <v>15</v>
      </c>
      <c r="D2152" t="s">
        <v>2111</v>
      </c>
      <c r="E2152" t="s">
        <v>17</v>
      </c>
      <c r="F2152" t="s">
        <v>60</v>
      </c>
      <c r="G2152" t="s">
        <v>2112</v>
      </c>
      <c r="H2152" t="s">
        <v>2113</v>
      </c>
      <c r="I2152" t="s">
        <v>2114</v>
      </c>
      <c r="K2152" t="s">
        <v>23</v>
      </c>
      <c r="L2152" t="s">
        <v>24</v>
      </c>
      <c r="M2152" s="2">
        <v>1.6994743559203926</v>
      </c>
      <c r="N2152">
        <v>4</v>
      </c>
      <c r="O2152" t="s">
        <v>25</v>
      </c>
      <c r="P2152" t="s">
        <v>2219</v>
      </c>
      <c r="T2152">
        <v>1.699476</v>
      </c>
    </row>
    <row r="2153" spans="1:20">
      <c r="A2153">
        <v>184</v>
      </c>
      <c r="B2153" t="s">
        <v>2220</v>
      </c>
      <c r="C2153" t="s">
        <v>15</v>
      </c>
      <c r="D2153" t="s">
        <v>2111</v>
      </c>
      <c r="E2153" t="s">
        <v>17</v>
      </c>
      <c r="F2153" t="s">
        <v>60</v>
      </c>
      <c r="G2153" t="s">
        <v>2112</v>
      </c>
      <c r="H2153" t="s">
        <v>2113</v>
      </c>
      <c r="I2153" t="s">
        <v>2114</v>
      </c>
      <c r="K2153" t="s">
        <v>23</v>
      </c>
      <c r="L2153" t="s">
        <v>24</v>
      </c>
      <c r="M2153" s="2">
        <v>0.1444026872686478</v>
      </c>
      <c r="N2153">
        <v>4</v>
      </c>
      <c r="O2153" t="s">
        <v>25</v>
      </c>
      <c r="P2153" t="s">
        <v>2221</v>
      </c>
      <c r="T2153">
        <v>0.144403</v>
      </c>
    </row>
    <row r="2154" spans="1:20">
      <c r="A2154">
        <v>186</v>
      </c>
      <c r="B2154" t="s">
        <v>2222</v>
      </c>
      <c r="C2154" t="s">
        <v>15</v>
      </c>
      <c r="D2154" t="s">
        <v>2111</v>
      </c>
      <c r="E2154" t="s">
        <v>17</v>
      </c>
      <c r="F2154" t="s">
        <v>60</v>
      </c>
      <c r="G2154" t="s">
        <v>2112</v>
      </c>
      <c r="H2154" t="s">
        <v>2113</v>
      </c>
      <c r="I2154" t="s">
        <v>2114</v>
      </c>
      <c r="K2154" t="s">
        <v>23</v>
      </c>
      <c r="L2154" t="s">
        <v>24</v>
      </c>
      <c r="M2154" s="2">
        <v>0.14540489095249154</v>
      </c>
      <c r="N2154">
        <v>4</v>
      </c>
      <c r="O2154" t="s">
        <v>25</v>
      </c>
      <c r="P2154" t="s">
        <v>2221</v>
      </c>
      <c r="T2154">
        <v>0.14540500000000001</v>
      </c>
    </row>
    <row r="2155" spans="1:20">
      <c r="A2155">
        <v>187</v>
      </c>
      <c r="B2155" t="s">
        <v>2223</v>
      </c>
      <c r="C2155" t="s">
        <v>15</v>
      </c>
      <c r="D2155" t="s">
        <v>2111</v>
      </c>
      <c r="E2155" t="s">
        <v>17</v>
      </c>
      <c r="F2155" t="s">
        <v>60</v>
      </c>
      <c r="G2155" t="s">
        <v>2112</v>
      </c>
      <c r="H2155" t="s">
        <v>2113</v>
      </c>
      <c r="I2155" t="s">
        <v>2114</v>
      </c>
      <c r="K2155" t="s">
        <v>23</v>
      </c>
      <c r="L2155" t="s">
        <v>24</v>
      </c>
      <c r="M2155" s="2">
        <v>4.6429887670934997</v>
      </c>
      <c r="N2155">
        <v>4</v>
      </c>
      <c r="O2155" t="s">
        <v>25</v>
      </c>
      <c r="P2155" t="s">
        <v>2221</v>
      </c>
      <c r="T2155">
        <v>4.6429929999999997</v>
      </c>
    </row>
    <row r="2156" spans="1:20">
      <c r="A2156">
        <v>188</v>
      </c>
      <c r="B2156" t="s">
        <v>2224</v>
      </c>
      <c r="C2156" t="s">
        <v>15</v>
      </c>
      <c r="D2156" t="s">
        <v>2111</v>
      </c>
      <c r="E2156" t="s">
        <v>17</v>
      </c>
      <c r="F2156" t="s">
        <v>60</v>
      </c>
      <c r="G2156" t="s">
        <v>2112</v>
      </c>
      <c r="H2156" t="s">
        <v>2113</v>
      </c>
      <c r="I2156" t="s">
        <v>2114</v>
      </c>
      <c r="K2156" t="s">
        <v>23</v>
      </c>
      <c r="L2156" t="s">
        <v>24</v>
      </c>
      <c r="M2156" s="2">
        <v>3.2662985129211286E-2</v>
      </c>
      <c r="N2156">
        <v>4</v>
      </c>
      <c r="O2156" t="s">
        <v>25</v>
      </c>
      <c r="P2156" t="s">
        <v>2221</v>
      </c>
      <c r="T2156">
        <v>3.2662999999999998E-2</v>
      </c>
    </row>
    <row r="2157" spans="1:20">
      <c r="A2157">
        <v>189</v>
      </c>
      <c r="B2157" t="s">
        <v>2225</v>
      </c>
      <c r="C2157" t="s">
        <v>15</v>
      </c>
      <c r="D2157" t="s">
        <v>2111</v>
      </c>
      <c r="E2157" t="s">
        <v>17</v>
      </c>
      <c r="F2157" t="s">
        <v>60</v>
      </c>
      <c r="G2157" t="s">
        <v>2112</v>
      </c>
      <c r="H2157" t="s">
        <v>2113</v>
      </c>
      <c r="I2157" t="s">
        <v>2114</v>
      </c>
      <c r="K2157" t="s">
        <v>23</v>
      </c>
      <c r="L2157" t="s">
        <v>24</v>
      </c>
      <c r="M2157" s="2">
        <v>6.0416974147857842E-2</v>
      </c>
      <c r="N2157">
        <v>4</v>
      </c>
      <c r="O2157" t="s">
        <v>25</v>
      </c>
      <c r="P2157" t="s">
        <v>2219</v>
      </c>
      <c r="T2157">
        <v>6.0416999999999998E-2</v>
      </c>
    </row>
    <row r="2158" spans="1:20">
      <c r="A2158">
        <v>190</v>
      </c>
      <c r="B2158" t="s">
        <v>2226</v>
      </c>
      <c r="C2158" t="s">
        <v>15</v>
      </c>
      <c r="D2158" t="s">
        <v>2111</v>
      </c>
      <c r="E2158" t="s">
        <v>17</v>
      </c>
      <c r="F2158" t="s">
        <v>60</v>
      </c>
      <c r="G2158" t="s">
        <v>2112</v>
      </c>
      <c r="H2158" t="s">
        <v>2113</v>
      </c>
      <c r="I2158" t="s">
        <v>2114</v>
      </c>
      <c r="K2158" t="s">
        <v>23</v>
      </c>
      <c r="L2158" t="s">
        <v>24</v>
      </c>
      <c r="M2158" s="2">
        <v>5.351908813252744E-2</v>
      </c>
      <c r="N2158">
        <v>4</v>
      </c>
      <c r="O2158" t="s">
        <v>25</v>
      </c>
      <c r="P2158" t="s">
        <v>2221</v>
      </c>
      <c r="T2158">
        <v>5.3518999999999997E-2</v>
      </c>
    </row>
    <row r="2159" spans="1:20">
      <c r="A2159">
        <v>191</v>
      </c>
      <c r="B2159" t="s">
        <v>2227</v>
      </c>
      <c r="C2159" t="s">
        <v>15</v>
      </c>
      <c r="D2159" t="s">
        <v>2111</v>
      </c>
      <c r="E2159" t="s">
        <v>17</v>
      </c>
      <c r="F2159" t="s">
        <v>60</v>
      </c>
      <c r="G2159" t="s">
        <v>2112</v>
      </c>
      <c r="H2159" t="s">
        <v>2113</v>
      </c>
      <c r="I2159" t="s">
        <v>2114</v>
      </c>
      <c r="K2159" t="s">
        <v>23</v>
      </c>
      <c r="L2159" t="s">
        <v>24</v>
      </c>
      <c r="M2159" s="2">
        <v>0.872713065191284</v>
      </c>
      <c r="N2159">
        <v>4</v>
      </c>
      <c r="O2159" t="s">
        <v>25</v>
      </c>
      <c r="P2159" t="s">
        <v>2221</v>
      </c>
      <c r="T2159">
        <v>0.87271399999999999</v>
      </c>
    </row>
    <row r="2160" spans="1:20">
      <c r="A2160">
        <v>192</v>
      </c>
      <c r="B2160" t="s">
        <v>2228</v>
      </c>
      <c r="C2160" t="s">
        <v>15</v>
      </c>
      <c r="D2160" t="s">
        <v>2111</v>
      </c>
      <c r="E2160" t="s">
        <v>17</v>
      </c>
      <c r="F2160" t="s">
        <v>60</v>
      </c>
      <c r="G2160" t="s">
        <v>2112</v>
      </c>
      <c r="H2160" t="s">
        <v>2113</v>
      </c>
      <c r="I2160" t="s">
        <v>2114</v>
      </c>
      <c r="K2160" t="s">
        <v>23</v>
      </c>
      <c r="L2160" t="s">
        <v>24</v>
      </c>
      <c r="M2160" s="2">
        <v>1.4846680878508274</v>
      </c>
      <c r="N2160">
        <v>4</v>
      </c>
      <c r="O2160" t="s">
        <v>25</v>
      </c>
      <c r="P2160" t="s">
        <v>357</v>
      </c>
      <c r="T2160">
        <v>1.484669</v>
      </c>
    </row>
    <row r="2161" spans="1:20">
      <c r="A2161">
        <v>193</v>
      </c>
      <c r="B2161" t="s">
        <v>2229</v>
      </c>
      <c r="C2161" t="s">
        <v>15</v>
      </c>
      <c r="D2161" t="s">
        <v>2111</v>
      </c>
      <c r="E2161" t="s">
        <v>17</v>
      </c>
      <c r="F2161" t="s">
        <v>60</v>
      </c>
      <c r="G2161" t="s">
        <v>2112</v>
      </c>
      <c r="H2161" t="s">
        <v>2113</v>
      </c>
      <c r="I2161" t="s">
        <v>2114</v>
      </c>
      <c r="K2161" t="s">
        <v>23</v>
      </c>
      <c r="L2161" t="s">
        <v>24</v>
      </c>
      <c r="M2161" s="2">
        <v>0.63210639384609302</v>
      </c>
      <c r="N2161">
        <v>4</v>
      </c>
      <c r="O2161" t="s">
        <v>25</v>
      </c>
      <c r="P2161" t="s">
        <v>2230</v>
      </c>
      <c r="T2161">
        <v>0.63210699999999997</v>
      </c>
    </row>
    <row r="2162" spans="1:20">
      <c r="A2162">
        <v>194</v>
      </c>
      <c r="B2162" t="s">
        <v>2231</v>
      </c>
      <c r="C2162" t="s">
        <v>15</v>
      </c>
      <c r="D2162" t="s">
        <v>2111</v>
      </c>
      <c r="E2162" t="s">
        <v>17</v>
      </c>
      <c r="F2162" t="s">
        <v>60</v>
      </c>
      <c r="G2162" t="s">
        <v>2112</v>
      </c>
      <c r="H2162" t="s">
        <v>2113</v>
      </c>
      <c r="I2162" t="s">
        <v>2114</v>
      </c>
      <c r="K2162" t="s">
        <v>23</v>
      </c>
      <c r="L2162" t="s">
        <v>24</v>
      </c>
      <c r="M2162" s="2">
        <v>3.9453702094957572</v>
      </c>
      <c r="N2162">
        <v>4</v>
      </c>
      <c r="O2162" t="s">
        <v>25</v>
      </c>
      <c r="P2162" t="s">
        <v>2230</v>
      </c>
      <c r="T2162">
        <v>3.9453740000000002</v>
      </c>
    </row>
    <row r="2163" spans="1:20">
      <c r="A2163">
        <v>200</v>
      </c>
      <c r="B2163" t="s">
        <v>2232</v>
      </c>
      <c r="C2163" t="s">
        <v>15</v>
      </c>
      <c r="D2163" t="s">
        <v>2111</v>
      </c>
      <c r="E2163" t="s">
        <v>17</v>
      </c>
      <c r="F2163" t="s">
        <v>60</v>
      </c>
      <c r="G2163" t="s">
        <v>2112</v>
      </c>
      <c r="H2163" t="s">
        <v>2113</v>
      </c>
      <c r="I2163" t="s">
        <v>2114</v>
      </c>
      <c r="K2163" t="s">
        <v>23</v>
      </c>
      <c r="L2163" t="s">
        <v>24</v>
      </c>
      <c r="M2163" s="2">
        <v>16.109390022387728</v>
      </c>
      <c r="N2163">
        <v>4</v>
      </c>
      <c r="O2163" t="s">
        <v>25</v>
      </c>
      <c r="P2163" t="s">
        <v>2233</v>
      </c>
      <c r="T2163">
        <v>16.109404000000001</v>
      </c>
    </row>
    <row r="2164" spans="1:20">
      <c r="A2164">
        <v>214</v>
      </c>
      <c r="B2164" t="s">
        <v>2234</v>
      </c>
      <c r="C2164" t="s">
        <v>15</v>
      </c>
      <c r="D2164" t="s">
        <v>2111</v>
      </c>
      <c r="E2164" t="s">
        <v>17</v>
      </c>
      <c r="F2164" t="s">
        <v>60</v>
      </c>
      <c r="G2164" t="s">
        <v>2112</v>
      </c>
      <c r="H2164" t="s">
        <v>2113</v>
      </c>
      <c r="I2164" t="s">
        <v>2114</v>
      </c>
      <c r="K2164" t="s">
        <v>23</v>
      </c>
      <c r="L2164" t="s">
        <v>24</v>
      </c>
      <c r="M2164" s="2">
        <v>0.96412130837241716</v>
      </c>
      <c r="N2164">
        <v>4</v>
      </c>
      <c r="O2164" t="s">
        <v>25</v>
      </c>
      <c r="P2164" t="s">
        <v>1958</v>
      </c>
      <c r="T2164">
        <v>0.96412200000000003</v>
      </c>
    </row>
    <row r="2165" spans="1:20">
      <c r="A2165">
        <v>215</v>
      </c>
      <c r="B2165" t="s">
        <v>2235</v>
      </c>
      <c r="C2165" t="s">
        <v>15</v>
      </c>
      <c r="D2165" t="s">
        <v>2111</v>
      </c>
      <c r="E2165" t="s">
        <v>17</v>
      </c>
      <c r="F2165" t="s">
        <v>60</v>
      </c>
      <c r="G2165" t="s">
        <v>2112</v>
      </c>
      <c r="H2165" t="s">
        <v>2113</v>
      </c>
      <c r="I2165" t="s">
        <v>2114</v>
      </c>
      <c r="K2165" t="s">
        <v>23</v>
      </c>
      <c r="L2165" t="s">
        <v>24</v>
      </c>
      <c r="M2165" s="2">
        <v>0.65892553238807372</v>
      </c>
      <c r="N2165">
        <v>4</v>
      </c>
      <c r="O2165" t="s">
        <v>25</v>
      </c>
      <c r="P2165" t="s">
        <v>1958</v>
      </c>
      <c r="T2165">
        <v>0.65892600000000001</v>
      </c>
    </row>
    <row r="2166" spans="1:20">
      <c r="A2166">
        <v>217</v>
      </c>
      <c r="B2166" t="s">
        <v>2236</v>
      </c>
      <c r="C2166" t="s">
        <v>15</v>
      </c>
      <c r="D2166" t="s">
        <v>2111</v>
      </c>
      <c r="E2166" t="s">
        <v>17</v>
      </c>
      <c r="F2166" t="s">
        <v>60</v>
      </c>
      <c r="G2166" t="s">
        <v>2112</v>
      </c>
      <c r="H2166" t="s">
        <v>2113</v>
      </c>
      <c r="I2166" t="s">
        <v>2114</v>
      </c>
      <c r="K2166" t="s">
        <v>23</v>
      </c>
      <c r="L2166" t="s">
        <v>24</v>
      </c>
      <c r="M2166" s="2">
        <v>0.21401446924282036</v>
      </c>
      <c r="N2166">
        <v>4</v>
      </c>
      <c r="O2166" t="s">
        <v>25</v>
      </c>
      <c r="P2166" t="s">
        <v>1958</v>
      </c>
      <c r="T2166">
        <v>0.21401500000000001</v>
      </c>
    </row>
    <row r="2167" spans="1:20">
      <c r="A2167">
        <v>218</v>
      </c>
      <c r="B2167" t="s">
        <v>2237</v>
      </c>
      <c r="C2167" t="s">
        <v>15</v>
      </c>
      <c r="D2167" t="s">
        <v>2111</v>
      </c>
      <c r="E2167" t="s">
        <v>17</v>
      </c>
      <c r="F2167" t="s">
        <v>60</v>
      </c>
      <c r="G2167" t="s">
        <v>2112</v>
      </c>
      <c r="H2167" t="s">
        <v>2113</v>
      </c>
      <c r="I2167" t="s">
        <v>2114</v>
      </c>
      <c r="K2167" t="s">
        <v>23</v>
      </c>
      <c r="L2167" t="s">
        <v>24</v>
      </c>
      <c r="M2167" s="2">
        <v>1.2903231542479849</v>
      </c>
      <c r="N2167">
        <v>4</v>
      </c>
      <c r="O2167" t="s">
        <v>25</v>
      </c>
      <c r="P2167" t="s">
        <v>1958</v>
      </c>
      <c r="T2167">
        <v>1.290324</v>
      </c>
    </row>
    <row r="2168" spans="1:20">
      <c r="A2168">
        <v>226</v>
      </c>
      <c r="B2168" t="s">
        <v>2238</v>
      </c>
      <c r="C2168" t="s">
        <v>15</v>
      </c>
      <c r="D2168" t="s">
        <v>2111</v>
      </c>
      <c r="E2168" t="s">
        <v>17</v>
      </c>
      <c r="F2168" t="s">
        <v>60</v>
      </c>
      <c r="G2168" t="s">
        <v>2112</v>
      </c>
      <c r="H2168" t="s">
        <v>2113</v>
      </c>
      <c r="I2168" t="s">
        <v>2114</v>
      </c>
      <c r="K2168" t="s">
        <v>23</v>
      </c>
      <c r="L2168" t="s">
        <v>24</v>
      </c>
      <c r="M2168" s="2">
        <v>0.48925763752637846</v>
      </c>
      <c r="N2168">
        <v>4</v>
      </c>
      <c r="O2168" t="s">
        <v>25</v>
      </c>
      <c r="P2168" t="s">
        <v>2239</v>
      </c>
      <c r="T2168">
        <v>0.48925800000000003</v>
      </c>
    </row>
    <row r="2169" spans="1:20">
      <c r="A2169">
        <v>228</v>
      </c>
      <c r="B2169" t="s">
        <v>2240</v>
      </c>
      <c r="C2169" t="s">
        <v>15</v>
      </c>
      <c r="D2169" t="s">
        <v>2111</v>
      </c>
      <c r="E2169" t="s">
        <v>17</v>
      </c>
      <c r="F2169" t="s">
        <v>60</v>
      </c>
      <c r="G2169" t="s">
        <v>2112</v>
      </c>
      <c r="H2169" t="s">
        <v>2113</v>
      </c>
      <c r="I2169" t="s">
        <v>2114</v>
      </c>
      <c r="K2169" t="s">
        <v>23</v>
      </c>
      <c r="L2169" t="s">
        <v>24</v>
      </c>
      <c r="M2169" s="2">
        <v>2.864944273090742</v>
      </c>
      <c r="N2169">
        <v>4</v>
      </c>
      <c r="O2169" t="s">
        <v>25</v>
      </c>
      <c r="P2169" t="s">
        <v>2241</v>
      </c>
      <c r="T2169">
        <v>2.8649469999999999</v>
      </c>
    </row>
    <row r="2170" spans="1:20">
      <c r="A2170">
        <v>27</v>
      </c>
      <c r="B2170" t="s">
        <v>2330</v>
      </c>
      <c r="C2170" t="s">
        <v>15</v>
      </c>
      <c r="D2170" t="s">
        <v>2111</v>
      </c>
      <c r="E2170" t="s">
        <v>17</v>
      </c>
      <c r="F2170" t="s">
        <v>60</v>
      </c>
      <c r="G2170" t="s">
        <v>2112</v>
      </c>
      <c r="H2170" t="s">
        <v>2113</v>
      </c>
      <c r="I2170" t="s">
        <v>2114</v>
      </c>
      <c r="K2170" t="s">
        <v>23</v>
      </c>
      <c r="L2170" t="s">
        <v>24</v>
      </c>
      <c r="M2170" s="2">
        <v>10.048610605506491</v>
      </c>
      <c r="N2170">
        <v>4</v>
      </c>
      <c r="O2170" t="s">
        <v>25</v>
      </c>
      <c r="P2170" t="s">
        <v>2331</v>
      </c>
      <c r="T2170">
        <v>10.048619</v>
      </c>
    </row>
    <row r="2171" spans="1:20">
      <c r="A2171">
        <v>48</v>
      </c>
      <c r="B2171" t="s">
        <v>2332</v>
      </c>
      <c r="C2171" t="s">
        <v>15</v>
      </c>
      <c r="D2171" t="s">
        <v>2111</v>
      </c>
      <c r="E2171" t="s">
        <v>17</v>
      </c>
      <c r="F2171" t="s">
        <v>60</v>
      </c>
      <c r="G2171" t="s">
        <v>2112</v>
      </c>
      <c r="H2171" t="s">
        <v>2113</v>
      </c>
      <c r="I2171" t="s">
        <v>2114</v>
      </c>
      <c r="K2171" t="s">
        <v>23</v>
      </c>
      <c r="L2171" t="s">
        <v>24</v>
      </c>
      <c r="M2171" s="2">
        <v>21.622166643521151</v>
      </c>
      <c r="N2171">
        <v>4</v>
      </c>
      <c r="O2171" t="s">
        <v>25</v>
      </c>
      <c r="P2171" t="s">
        <v>357</v>
      </c>
      <c r="T2171">
        <v>21.622185999999999</v>
      </c>
    </row>
    <row r="2172" spans="1:20">
      <c r="A2172">
        <v>49</v>
      </c>
      <c r="B2172" t="s">
        <v>2333</v>
      </c>
      <c r="C2172" t="s">
        <v>15</v>
      </c>
      <c r="D2172" t="s">
        <v>2111</v>
      </c>
      <c r="E2172" t="s">
        <v>17</v>
      </c>
      <c r="F2172" t="s">
        <v>60</v>
      </c>
      <c r="G2172" t="s">
        <v>2112</v>
      </c>
      <c r="H2172" t="s">
        <v>2113</v>
      </c>
      <c r="I2172" t="s">
        <v>2114</v>
      </c>
      <c r="K2172" t="s">
        <v>23</v>
      </c>
      <c r="L2172" t="s">
        <v>24</v>
      </c>
      <c r="M2172" s="2">
        <v>0.33825492233484722</v>
      </c>
      <c r="N2172">
        <v>4</v>
      </c>
      <c r="O2172" t="s">
        <v>25</v>
      </c>
      <c r="P2172" t="s">
        <v>357</v>
      </c>
      <c r="T2172">
        <v>0.33825499999999997</v>
      </c>
    </row>
    <row r="2173" spans="1:20">
      <c r="A2173">
        <v>54</v>
      </c>
      <c r="B2173" t="s">
        <v>2334</v>
      </c>
      <c r="C2173" t="s">
        <v>15</v>
      </c>
      <c r="D2173" t="s">
        <v>2111</v>
      </c>
      <c r="E2173" t="s">
        <v>17</v>
      </c>
      <c r="F2173" t="s">
        <v>60</v>
      </c>
      <c r="G2173" t="s">
        <v>2112</v>
      </c>
      <c r="H2173" t="s">
        <v>2113</v>
      </c>
      <c r="I2173" t="s">
        <v>2114</v>
      </c>
      <c r="K2173" t="s">
        <v>23</v>
      </c>
      <c r="L2173" t="s">
        <v>24</v>
      </c>
      <c r="M2173" s="2">
        <v>9.9450023722095646E-2</v>
      </c>
      <c r="N2173">
        <v>4</v>
      </c>
      <c r="O2173" t="s">
        <v>25</v>
      </c>
      <c r="P2173" t="s">
        <v>357</v>
      </c>
      <c r="T2173">
        <v>9.9449999999999997E-2</v>
      </c>
    </row>
    <row r="2174" spans="1:20">
      <c r="A2174">
        <v>55</v>
      </c>
      <c r="B2174" t="s">
        <v>2335</v>
      </c>
      <c r="C2174" t="s">
        <v>15</v>
      </c>
      <c r="D2174" t="s">
        <v>2111</v>
      </c>
      <c r="E2174" t="s">
        <v>17</v>
      </c>
      <c r="F2174" t="s">
        <v>60</v>
      </c>
      <c r="G2174" t="s">
        <v>2112</v>
      </c>
      <c r="H2174" t="s">
        <v>2113</v>
      </c>
      <c r="I2174" t="s">
        <v>2114</v>
      </c>
      <c r="K2174" t="s">
        <v>23</v>
      </c>
      <c r="L2174" t="s">
        <v>24</v>
      </c>
      <c r="M2174" s="2">
        <v>0.58094778025432059</v>
      </c>
      <c r="N2174">
        <v>4</v>
      </c>
      <c r="O2174" t="s">
        <v>25</v>
      </c>
      <c r="P2174" t="s">
        <v>357</v>
      </c>
      <c r="T2174">
        <v>0.58094800000000002</v>
      </c>
    </row>
    <row r="2175" spans="1:20">
      <c r="A2175">
        <v>59</v>
      </c>
      <c r="B2175" t="s">
        <v>2336</v>
      </c>
      <c r="C2175" t="s">
        <v>15</v>
      </c>
      <c r="D2175" t="s">
        <v>2111</v>
      </c>
      <c r="E2175" t="s">
        <v>17</v>
      </c>
      <c r="F2175" t="s">
        <v>60</v>
      </c>
      <c r="G2175" t="s">
        <v>2112</v>
      </c>
      <c r="H2175" t="s">
        <v>2113</v>
      </c>
      <c r="I2175" t="s">
        <v>2114</v>
      </c>
      <c r="K2175" t="s">
        <v>23</v>
      </c>
      <c r="L2175" t="s">
        <v>24</v>
      </c>
      <c r="M2175" s="2">
        <v>2.0136234875928496</v>
      </c>
      <c r="N2175">
        <v>4</v>
      </c>
      <c r="O2175" t="s">
        <v>25</v>
      </c>
      <c r="P2175" t="s">
        <v>2337</v>
      </c>
      <c r="T2175">
        <v>2.0136250000000002</v>
      </c>
    </row>
    <row r="2176" spans="1:20">
      <c r="A2176">
        <v>62</v>
      </c>
      <c r="B2176" t="s">
        <v>2338</v>
      </c>
      <c r="C2176" t="s">
        <v>15</v>
      </c>
      <c r="D2176" t="s">
        <v>2111</v>
      </c>
      <c r="E2176" t="s">
        <v>17</v>
      </c>
      <c r="F2176" t="s">
        <v>60</v>
      </c>
      <c r="G2176" t="s">
        <v>2112</v>
      </c>
      <c r="H2176" t="s">
        <v>2113</v>
      </c>
      <c r="I2176" t="s">
        <v>2114</v>
      </c>
      <c r="K2176" t="s">
        <v>23</v>
      </c>
      <c r="L2176" t="s">
        <v>24</v>
      </c>
      <c r="M2176" s="2">
        <v>13.20204293674602</v>
      </c>
      <c r="N2176">
        <v>4</v>
      </c>
      <c r="O2176" t="s">
        <v>25</v>
      </c>
      <c r="P2176" t="s">
        <v>2337</v>
      </c>
      <c r="T2176">
        <v>13.202055</v>
      </c>
    </row>
    <row r="2177" spans="1:20">
      <c r="A2177">
        <v>72</v>
      </c>
      <c r="B2177" t="s">
        <v>2339</v>
      </c>
      <c r="C2177" t="s">
        <v>15</v>
      </c>
      <c r="D2177" t="s">
        <v>2111</v>
      </c>
      <c r="E2177" t="s">
        <v>17</v>
      </c>
      <c r="F2177" t="s">
        <v>60</v>
      </c>
      <c r="G2177" t="s">
        <v>2112</v>
      </c>
      <c r="H2177" t="s">
        <v>2113</v>
      </c>
      <c r="I2177" t="s">
        <v>2114</v>
      </c>
      <c r="K2177" t="s">
        <v>23</v>
      </c>
      <c r="L2177" t="s">
        <v>24</v>
      </c>
      <c r="M2177" s="2">
        <v>2.4296865186836212</v>
      </c>
      <c r="N2177">
        <v>4</v>
      </c>
      <c r="O2177" t="s">
        <v>25</v>
      </c>
      <c r="P2177" t="s">
        <v>64</v>
      </c>
      <c r="T2177">
        <v>2.4296890000000002</v>
      </c>
    </row>
    <row r="2178" spans="1:20">
      <c r="A2178">
        <v>73</v>
      </c>
      <c r="B2178" t="s">
        <v>2340</v>
      </c>
      <c r="C2178" t="s">
        <v>15</v>
      </c>
      <c r="D2178" t="s">
        <v>2111</v>
      </c>
      <c r="E2178" t="s">
        <v>17</v>
      </c>
      <c r="F2178" t="s">
        <v>60</v>
      </c>
      <c r="G2178" t="s">
        <v>2112</v>
      </c>
      <c r="H2178" t="s">
        <v>2113</v>
      </c>
      <c r="I2178" t="s">
        <v>2114</v>
      </c>
      <c r="K2178" t="s">
        <v>23</v>
      </c>
      <c r="L2178" t="s">
        <v>24</v>
      </c>
      <c r="M2178" s="2">
        <v>1.0955461273678853</v>
      </c>
      <c r="N2178">
        <v>4</v>
      </c>
      <c r="O2178" t="s">
        <v>25</v>
      </c>
      <c r="P2178" t="s">
        <v>64</v>
      </c>
      <c r="T2178">
        <v>1.095547</v>
      </c>
    </row>
    <row r="2179" spans="1:20">
      <c r="A2179">
        <v>74</v>
      </c>
      <c r="B2179" t="s">
        <v>2341</v>
      </c>
      <c r="C2179" t="s">
        <v>15</v>
      </c>
      <c r="D2179" t="s">
        <v>2111</v>
      </c>
      <c r="E2179" t="s">
        <v>17</v>
      </c>
      <c r="F2179" t="s">
        <v>60</v>
      </c>
      <c r="G2179" t="s">
        <v>2112</v>
      </c>
      <c r="H2179" t="s">
        <v>2113</v>
      </c>
      <c r="I2179" t="s">
        <v>2114</v>
      </c>
      <c r="K2179" t="s">
        <v>23</v>
      </c>
      <c r="L2179" t="s">
        <v>24</v>
      </c>
      <c r="M2179" s="2">
        <v>2.1833065599007626</v>
      </c>
      <c r="N2179">
        <v>4</v>
      </c>
      <c r="O2179" t="s">
        <v>25</v>
      </c>
      <c r="P2179" t="s">
        <v>64</v>
      </c>
      <c r="T2179">
        <v>2.1833079999999998</v>
      </c>
    </row>
    <row r="2180" spans="1:20">
      <c r="A2180">
        <v>75</v>
      </c>
      <c r="B2180" t="s">
        <v>2342</v>
      </c>
      <c r="C2180" t="s">
        <v>15</v>
      </c>
      <c r="D2180" t="s">
        <v>2111</v>
      </c>
      <c r="E2180" t="s">
        <v>17</v>
      </c>
      <c r="F2180" t="s">
        <v>60</v>
      </c>
      <c r="G2180" t="s">
        <v>2112</v>
      </c>
      <c r="H2180" t="s">
        <v>2113</v>
      </c>
      <c r="I2180" t="s">
        <v>2114</v>
      </c>
      <c r="K2180" t="s">
        <v>23</v>
      </c>
      <c r="L2180" t="s">
        <v>24</v>
      </c>
      <c r="M2180" s="2">
        <v>5.4126854647801009E-2</v>
      </c>
      <c r="N2180">
        <v>4</v>
      </c>
      <c r="O2180" t="s">
        <v>25</v>
      </c>
      <c r="P2180" t="s">
        <v>64</v>
      </c>
      <c r="T2180">
        <v>5.4127000000000002E-2</v>
      </c>
    </row>
    <row r="2181" spans="1:20">
      <c r="A2181">
        <v>76</v>
      </c>
      <c r="B2181" t="s">
        <v>2343</v>
      </c>
      <c r="C2181" t="s">
        <v>15</v>
      </c>
      <c r="D2181" t="s">
        <v>2111</v>
      </c>
      <c r="E2181" t="s">
        <v>17</v>
      </c>
      <c r="F2181" t="s">
        <v>60</v>
      </c>
      <c r="G2181" t="s">
        <v>2112</v>
      </c>
      <c r="H2181" t="s">
        <v>2113</v>
      </c>
      <c r="I2181" t="s">
        <v>2114</v>
      </c>
      <c r="K2181" t="s">
        <v>23</v>
      </c>
      <c r="L2181" t="s">
        <v>24</v>
      </c>
      <c r="M2181" s="2">
        <v>0.28533415611115776</v>
      </c>
      <c r="N2181">
        <v>4</v>
      </c>
      <c r="O2181" t="s">
        <v>25</v>
      </c>
      <c r="P2181" t="s">
        <v>64</v>
      </c>
      <c r="T2181">
        <v>0.28533399999999998</v>
      </c>
    </row>
    <row r="2182" spans="1:20">
      <c r="A2182">
        <v>77</v>
      </c>
      <c r="B2182" t="s">
        <v>2344</v>
      </c>
      <c r="C2182" t="s">
        <v>15</v>
      </c>
      <c r="D2182" t="s">
        <v>2111</v>
      </c>
      <c r="E2182" t="s">
        <v>17</v>
      </c>
      <c r="F2182" t="s">
        <v>60</v>
      </c>
      <c r="G2182" t="s">
        <v>2112</v>
      </c>
      <c r="H2182" t="s">
        <v>2113</v>
      </c>
      <c r="I2182" t="s">
        <v>2114</v>
      </c>
      <c r="K2182" t="s">
        <v>23</v>
      </c>
      <c r="L2182" t="s">
        <v>24</v>
      </c>
      <c r="M2182" s="2">
        <v>0.81982773236534001</v>
      </c>
      <c r="N2182">
        <v>4</v>
      </c>
      <c r="O2182" t="s">
        <v>25</v>
      </c>
      <c r="P2182" t="s">
        <v>64</v>
      </c>
      <c r="T2182">
        <v>0.819828</v>
      </c>
    </row>
    <row r="2183" spans="1:20">
      <c r="A2183">
        <v>78</v>
      </c>
      <c r="B2183" t="s">
        <v>2345</v>
      </c>
      <c r="C2183" t="s">
        <v>15</v>
      </c>
      <c r="D2183" t="s">
        <v>2111</v>
      </c>
      <c r="E2183" t="s">
        <v>17</v>
      </c>
      <c r="F2183" t="s">
        <v>60</v>
      </c>
      <c r="G2183" t="s">
        <v>2112</v>
      </c>
      <c r="H2183" t="s">
        <v>2113</v>
      </c>
      <c r="I2183" t="s">
        <v>2114</v>
      </c>
      <c r="K2183" t="s">
        <v>23</v>
      </c>
      <c r="L2183" t="s">
        <v>24</v>
      </c>
      <c r="M2183" s="2">
        <v>3.7355076496345316</v>
      </c>
      <c r="N2183">
        <v>4</v>
      </c>
      <c r="O2183" t="s">
        <v>25</v>
      </c>
      <c r="P2183" t="s">
        <v>64</v>
      </c>
      <c r="T2183">
        <v>3.7355109999999998</v>
      </c>
    </row>
    <row r="2184" spans="1:20">
      <c r="A2184">
        <v>79</v>
      </c>
      <c r="B2184" t="s">
        <v>2346</v>
      </c>
      <c r="C2184" t="s">
        <v>15</v>
      </c>
      <c r="D2184" t="s">
        <v>2111</v>
      </c>
      <c r="E2184" t="s">
        <v>17</v>
      </c>
      <c r="F2184" t="s">
        <v>60</v>
      </c>
      <c r="G2184" t="s">
        <v>2112</v>
      </c>
      <c r="H2184" t="s">
        <v>2113</v>
      </c>
      <c r="I2184" t="s">
        <v>2114</v>
      </c>
      <c r="K2184" t="s">
        <v>23</v>
      </c>
      <c r="L2184" t="s">
        <v>24</v>
      </c>
      <c r="M2184" s="2">
        <v>7.6040408860202732E-2</v>
      </c>
      <c r="N2184">
        <v>4</v>
      </c>
      <c r="O2184" t="s">
        <v>25</v>
      </c>
      <c r="P2184" t="s">
        <v>64</v>
      </c>
      <c r="T2184">
        <v>7.6039999999999996E-2</v>
      </c>
    </row>
    <row r="2185" spans="1:20">
      <c r="A2185">
        <v>80</v>
      </c>
      <c r="B2185" t="s">
        <v>2347</v>
      </c>
      <c r="C2185" t="s">
        <v>15</v>
      </c>
      <c r="D2185" t="s">
        <v>2111</v>
      </c>
      <c r="E2185" t="s">
        <v>17</v>
      </c>
      <c r="F2185" t="s">
        <v>60</v>
      </c>
      <c r="G2185" t="s">
        <v>2112</v>
      </c>
      <c r="H2185" t="s">
        <v>2113</v>
      </c>
      <c r="I2185" t="s">
        <v>2114</v>
      </c>
      <c r="K2185" t="s">
        <v>23</v>
      </c>
      <c r="L2185" t="s">
        <v>24</v>
      </c>
      <c r="M2185" s="2">
        <v>3.3240301067988511</v>
      </c>
      <c r="N2185">
        <v>4</v>
      </c>
      <c r="O2185" t="s">
        <v>25</v>
      </c>
      <c r="P2185" t="s">
        <v>64</v>
      </c>
      <c r="T2185">
        <v>3.324033</v>
      </c>
    </row>
    <row r="2186" spans="1:20">
      <c r="A2186">
        <v>212</v>
      </c>
      <c r="B2186" t="s">
        <v>2361</v>
      </c>
      <c r="C2186" t="s">
        <v>15</v>
      </c>
      <c r="D2186" t="s">
        <v>2111</v>
      </c>
      <c r="E2186" t="s">
        <v>17</v>
      </c>
      <c r="F2186" t="s">
        <v>60</v>
      </c>
      <c r="G2186" t="s">
        <v>2112</v>
      </c>
      <c r="H2186" t="s">
        <v>2113</v>
      </c>
      <c r="I2186" t="s">
        <v>2114</v>
      </c>
      <c r="K2186" t="s">
        <v>23</v>
      </c>
      <c r="L2186" t="s">
        <v>24</v>
      </c>
      <c r="M2186" s="2">
        <v>6.0853793064252287E-2</v>
      </c>
      <c r="N2186">
        <v>4</v>
      </c>
      <c r="O2186" t="s">
        <v>25</v>
      </c>
      <c r="P2186" t="s">
        <v>2362</v>
      </c>
      <c r="T2186">
        <v>6.0853999999999998E-2</v>
      </c>
    </row>
    <row r="2187" spans="1:20">
      <c r="A2187">
        <v>480</v>
      </c>
      <c r="B2187" t="s">
        <v>26</v>
      </c>
      <c r="C2187" t="s">
        <v>15</v>
      </c>
      <c r="D2187" t="s">
        <v>2111</v>
      </c>
      <c r="E2187" t="s">
        <v>17</v>
      </c>
      <c r="F2187" t="s">
        <v>60</v>
      </c>
      <c r="G2187" t="s">
        <v>2112</v>
      </c>
      <c r="H2187" t="s">
        <v>2113</v>
      </c>
      <c r="I2187" t="s">
        <v>2114</v>
      </c>
      <c r="K2187" t="s">
        <v>1204</v>
      </c>
      <c r="L2187" t="s">
        <v>1205</v>
      </c>
      <c r="M2187" s="2">
        <v>3.1985948859115459E-2</v>
      </c>
      <c r="N2187">
        <v>4</v>
      </c>
      <c r="O2187" t="s">
        <v>25</v>
      </c>
      <c r="P2187" t="s">
        <v>2115</v>
      </c>
      <c r="T2187">
        <v>3.1986000000000001E-2</v>
      </c>
    </row>
    <row r="2188" spans="1:20">
      <c r="A2188">
        <v>508</v>
      </c>
      <c r="B2188" t="s">
        <v>2365</v>
      </c>
      <c r="C2188" t="s">
        <v>15</v>
      </c>
      <c r="D2188" t="s">
        <v>2111</v>
      </c>
      <c r="E2188" t="s">
        <v>17</v>
      </c>
      <c r="F2188" t="s">
        <v>60</v>
      </c>
      <c r="G2188" t="s">
        <v>2112</v>
      </c>
      <c r="H2188" t="s">
        <v>2113</v>
      </c>
      <c r="I2188" t="s">
        <v>2114</v>
      </c>
      <c r="K2188" t="s">
        <v>1204</v>
      </c>
      <c r="L2188" t="s">
        <v>1205</v>
      </c>
      <c r="M2188" s="2">
        <v>2.116185338756468E-2</v>
      </c>
      <c r="N2188">
        <v>4</v>
      </c>
      <c r="O2188" t="s">
        <v>25</v>
      </c>
      <c r="P2188" t="s">
        <v>1958</v>
      </c>
      <c r="T2188">
        <v>1.2947569999999999</v>
      </c>
    </row>
    <row r="2189" spans="1:20">
      <c r="A2189">
        <v>44</v>
      </c>
      <c r="B2189" t="s">
        <v>2366</v>
      </c>
      <c r="C2189" t="s">
        <v>15</v>
      </c>
      <c r="D2189" t="s">
        <v>2111</v>
      </c>
      <c r="E2189" t="s">
        <v>17</v>
      </c>
      <c r="F2189" t="s">
        <v>60</v>
      </c>
      <c r="G2189" t="s">
        <v>2112</v>
      </c>
      <c r="H2189" t="s">
        <v>2113</v>
      </c>
      <c r="I2189" t="s">
        <v>2114</v>
      </c>
      <c r="K2189" t="s">
        <v>184</v>
      </c>
      <c r="L2189" t="s">
        <v>185</v>
      </c>
      <c r="M2189" s="2">
        <v>0.16074671177159575</v>
      </c>
      <c r="N2189">
        <v>4</v>
      </c>
      <c r="O2189" t="s">
        <v>25</v>
      </c>
      <c r="P2189" t="s">
        <v>2367</v>
      </c>
      <c r="T2189">
        <v>0.160747</v>
      </c>
    </row>
    <row r="2190" spans="1:20">
      <c r="A2190">
        <v>51</v>
      </c>
      <c r="B2190" t="s">
        <v>2368</v>
      </c>
      <c r="C2190" t="s">
        <v>15</v>
      </c>
      <c r="D2190" t="s">
        <v>2111</v>
      </c>
      <c r="E2190" t="s">
        <v>17</v>
      </c>
      <c r="F2190" t="s">
        <v>60</v>
      </c>
      <c r="G2190" t="s">
        <v>2112</v>
      </c>
      <c r="H2190" t="s">
        <v>2113</v>
      </c>
      <c r="I2190" t="s">
        <v>2114</v>
      </c>
      <c r="K2190" t="s">
        <v>184</v>
      </c>
      <c r="L2190" t="s">
        <v>185</v>
      </c>
      <c r="M2190" s="2">
        <v>4.603872755667357E-2</v>
      </c>
      <c r="N2190">
        <v>4</v>
      </c>
      <c r="O2190" t="s">
        <v>25</v>
      </c>
      <c r="P2190" t="s">
        <v>357</v>
      </c>
      <c r="T2190">
        <v>4.6038999999999997E-2</v>
      </c>
    </row>
    <row r="2191" spans="1:20">
      <c r="A2191">
        <v>61</v>
      </c>
      <c r="B2191" t="s">
        <v>2369</v>
      </c>
      <c r="C2191" t="s">
        <v>15</v>
      </c>
      <c r="D2191" t="s">
        <v>2111</v>
      </c>
      <c r="E2191" t="s">
        <v>17</v>
      </c>
      <c r="F2191" t="s">
        <v>60</v>
      </c>
      <c r="G2191" t="s">
        <v>2112</v>
      </c>
      <c r="H2191" t="s">
        <v>2113</v>
      </c>
      <c r="I2191" t="s">
        <v>2114</v>
      </c>
      <c r="K2191" t="s">
        <v>184</v>
      </c>
      <c r="L2191" t="s">
        <v>185</v>
      </c>
      <c r="M2191" s="2">
        <v>0.99929922804347071</v>
      </c>
      <c r="N2191">
        <v>4</v>
      </c>
      <c r="O2191" t="s">
        <v>25</v>
      </c>
      <c r="P2191" t="s">
        <v>2370</v>
      </c>
      <c r="T2191">
        <v>0.99929999999999997</v>
      </c>
    </row>
    <row r="2192" spans="1:20">
      <c r="A2192">
        <v>13</v>
      </c>
      <c r="B2192" t="s">
        <v>2371</v>
      </c>
      <c r="C2192" t="s">
        <v>15</v>
      </c>
      <c r="D2192" t="s">
        <v>2111</v>
      </c>
      <c r="E2192" t="s">
        <v>17</v>
      </c>
      <c r="F2192" t="s">
        <v>60</v>
      </c>
      <c r="G2192" t="s">
        <v>2112</v>
      </c>
      <c r="H2192" t="s">
        <v>2113</v>
      </c>
      <c r="I2192" t="s">
        <v>2114</v>
      </c>
      <c r="K2192" t="s">
        <v>198</v>
      </c>
      <c r="L2192" t="s">
        <v>199</v>
      </c>
      <c r="M2192" s="2">
        <v>0.64693847229704016</v>
      </c>
      <c r="N2192">
        <v>4</v>
      </c>
      <c r="O2192" t="s">
        <v>25</v>
      </c>
      <c r="P2192" t="s">
        <v>2372</v>
      </c>
      <c r="T2192">
        <v>0.64693900000000004</v>
      </c>
    </row>
    <row r="2193" spans="1:20">
      <c r="A2193">
        <v>15</v>
      </c>
      <c r="B2193" t="s">
        <v>2373</v>
      </c>
      <c r="C2193" t="s">
        <v>15</v>
      </c>
      <c r="D2193" t="s">
        <v>2111</v>
      </c>
      <c r="E2193" t="s">
        <v>17</v>
      </c>
      <c r="F2193" t="s">
        <v>60</v>
      </c>
      <c r="G2193" t="s">
        <v>2112</v>
      </c>
      <c r="H2193" t="s">
        <v>2113</v>
      </c>
      <c r="I2193" t="s">
        <v>2114</v>
      </c>
      <c r="K2193" t="s">
        <v>198</v>
      </c>
      <c r="L2193" t="s">
        <v>199</v>
      </c>
      <c r="M2193" s="2">
        <v>1.7188481138462908</v>
      </c>
      <c r="N2193">
        <v>4</v>
      </c>
      <c r="O2193" t="s">
        <v>25</v>
      </c>
      <c r="P2193" t="s">
        <v>2372</v>
      </c>
      <c r="T2193">
        <v>1.71885</v>
      </c>
    </row>
    <row r="2194" spans="1:20">
      <c r="A2194">
        <v>17</v>
      </c>
      <c r="B2194" t="s">
        <v>2374</v>
      </c>
      <c r="C2194" t="s">
        <v>15</v>
      </c>
      <c r="D2194" t="s">
        <v>2111</v>
      </c>
      <c r="E2194" t="s">
        <v>17</v>
      </c>
      <c r="F2194" t="s">
        <v>60</v>
      </c>
      <c r="G2194" t="s">
        <v>2112</v>
      </c>
      <c r="H2194" t="s">
        <v>2113</v>
      </c>
      <c r="I2194" t="s">
        <v>2114</v>
      </c>
      <c r="K2194" t="s">
        <v>198</v>
      </c>
      <c r="L2194" t="s">
        <v>199</v>
      </c>
      <c r="M2194" s="2">
        <v>0.63661734702954886</v>
      </c>
      <c r="N2194">
        <v>4</v>
      </c>
      <c r="O2194" t="s">
        <v>25</v>
      </c>
      <c r="P2194" t="s">
        <v>2372</v>
      </c>
      <c r="T2194">
        <v>0.63661800000000002</v>
      </c>
    </row>
    <row r="2195" spans="1:20">
      <c r="A2195">
        <v>26</v>
      </c>
      <c r="B2195" t="s">
        <v>2375</v>
      </c>
      <c r="C2195" t="s">
        <v>15</v>
      </c>
      <c r="D2195" t="s">
        <v>2111</v>
      </c>
      <c r="E2195" t="s">
        <v>17</v>
      </c>
      <c r="F2195" t="s">
        <v>60</v>
      </c>
      <c r="G2195" t="s">
        <v>2112</v>
      </c>
      <c r="H2195" t="s">
        <v>2113</v>
      </c>
      <c r="I2195" t="s">
        <v>2114</v>
      </c>
      <c r="K2195" t="s">
        <v>198</v>
      </c>
      <c r="L2195" t="s">
        <v>199</v>
      </c>
      <c r="M2195" s="2">
        <v>0.11627868273179701</v>
      </c>
      <c r="N2195">
        <v>4</v>
      </c>
      <c r="O2195" t="s">
        <v>25</v>
      </c>
      <c r="P2195" t="s">
        <v>2376</v>
      </c>
      <c r="T2195">
        <v>0.11627899999999999</v>
      </c>
    </row>
    <row r="2196" spans="1:20">
      <c r="A2196">
        <v>35</v>
      </c>
      <c r="B2196" t="s">
        <v>2377</v>
      </c>
      <c r="C2196" t="s">
        <v>15</v>
      </c>
      <c r="D2196" t="s">
        <v>2111</v>
      </c>
      <c r="E2196" t="s">
        <v>17</v>
      </c>
      <c r="F2196" t="s">
        <v>60</v>
      </c>
      <c r="G2196" t="s">
        <v>2112</v>
      </c>
      <c r="H2196" t="s">
        <v>2113</v>
      </c>
      <c r="I2196" t="s">
        <v>2114</v>
      </c>
      <c r="K2196" t="s">
        <v>198</v>
      </c>
      <c r="L2196" t="s">
        <v>199</v>
      </c>
      <c r="M2196" s="2">
        <v>0.74468648186495201</v>
      </c>
      <c r="N2196">
        <v>4</v>
      </c>
      <c r="O2196" t="s">
        <v>25</v>
      </c>
      <c r="P2196" t="s">
        <v>2378</v>
      </c>
      <c r="T2196">
        <v>0.74468699999999999</v>
      </c>
    </row>
    <row r="2197" spans="1:20">
      <c r="A2197">
        <v>38</v>
      </c>
      <c r="B2197" t="s">
        <v>2379</v>
      </c>
      <c r="C2197" t="s">
        <v>15</v>
      </c>
      <c r="D2197" t="s">
        <v>2111</v>
      </c>
      <c r="E2197" t="s">
        <v>17</v>
      </c>
      <c r="F2197" t="s">
        <v>60</v>
      </c>
      <c r="G2197" t="s">
        <v>2112</v>
      </c>
      <c r="H2197" t="s">
        <v>2113</v>
      </c>
      <c r="I2197" t="s">
        <v>2114</v>
      </c>
      <c r="K2197" t="s">
        <v>198</v>
      </c>
      <c r="L2197" t="s">
        <v>199</v>
      </c>
      <c r="M2197" s="2">
        <v>0.29095643190028808</v>
      </c>
      <c r="N2197">
        <v>4</v>
      </c>
      <c r="O2197" t="s">
        <v>25</v>
      </c>
      <c r="P2197" t="s">
        <v>2378</v>
      </c>
      <c r="T2197">
        <v>0.29095700000000002</v>
      </c>
    </row>
    <row r="2198" spans="1:20">
      <c r="A2198">
        <v>42</v>
      </c>
      <c r="B2198" t="s">
        <v>2380</v>
      </c>
      <c r="C2198" t="s">
        <v>15</v>
      </c>
      <c r="D2198" t="s">
        <v>2111</v>
      </c>
      <c r="E2198" t="s">
        <v>17</v>
      </c>
      <c r="F2198" t="s">
        <v>60</v>
      </c>
      <c r="G2198" t="s">
        <v>2112</v>
      </c>
      <c r="H2198" t="s">
        <v>2113</v>
      </c>
      <c r="I2198" t="s">
        <v>2114</v>
      </c>
      <c r="K2198" t="s">
        <v>198</v>
      </c>
      <c r="L2198" t="s">
        <v>199</v>
      </c>
      <c r="M2198" s="2">
        <v>0.82719631022570583</v>
      </c>
      <c r="N2198">
        <v>4</v>
      </c>
      <c r="O2198" t="s">
        <v>25</v>
      </c>
      <c r="P2198" t="s">
        <v>2378</v>
      </c>
      <c r="T2198">
        <v>0.82719699999999996</v>
      </c>
    </row>
    <row r="2199" spans="1:20">
      <c r="A2199">
        <v>201</v>
      </c>
      <c r="B2199" t="s">
        <v>2381</v>
      </c>
      <c r="C2199" t="s">
        <v>15</v>
      </c>
      <c r="D2199" t="s">
        <v>2111</v>
      </c>
      <c r="E2199" t="s">
        <v>17</v>
      </c>
      <c r="F2199" t="s">
        <v>60</v>
      </c>
      <c r="G2199" t="s">
        <v>2112</v>
      </c>
      <c r="H2199" t="s">
        <v>2113</v>
      </c>
      <c r="I2199" t="s">
        <v>2114</v>
      </c>
      <c r="K2199" t="s">
        <v>198</v>
      </c>
      <c r="L2199" t="s">
        <v>199</v>
      </c>
      <c r="M2199" s="2">
        <v>0.48540578967396941</v>
      </c>
      <c r="N2199">
        <v>4</v>
      </c>
      <c r="O2199" t="s">
        <v>25</v>
      </c>
      <c r="P2199" t="s">
        <v>2382</v>
      </c>
      <c r="T2199">
        <v>0.485406</v>
      </c>
    </row>
    <row r="2200" spans="1:20">
      <c r="A2200">
        <v>202</v>
      </c>
      <c r="B2200" t="s">
        <v>2383</v>
      </c>
      <c r="C2200" t="s">
        <v>15</v>
      </c>
      <c r="D2200" t="s">
        <v>2111</v>
      </c>
      <c r="E2200" t="s">
        <v>17</v>
      </c>
      <c r="F2200" t="s">
        <v>60</v>
      </c>
      <c r="G2200" t="s">
        <v>2112</v>
      </c>
      <c r="H2200" t="s">
        <v>2113</v>
      </c>
      <c r="I2200" t="s">
        <v>2114</v>
      </c>
      <c r="K2200" t="s">
        <v>198</v>
      </c>
      <c r="L2200" t="s">
        <v>199</v>
      </c>
      <c r="M2200" s="2">
        <v>0.45526770113124743</v>
      </c>
      <c r="N2200">
        <v>4</v>
      </c>
      <c r="O2200" t="s">
        <v>25</v>
      </c>
      <c r="P2200" t="s">
        <v>2382</v>
      </c>
      <c r="T2200">
        <v>0.45526800000000001</v>
      </c>
    </row>
    <row r="2201" spans="1:20">
      <c r="A2201">
        <v>216</v>
      </c>
      <c r="B2201" t="s">
        <v>2384</v>
      </c>
      <c r="C2201" t="s">
        <v>15</v>
      </c>
      <c r="D2201" t="s">
        <v>2111</v>
      </c>
      <c r="E2201" t="s">
        <v>17</v>
      </c>
      <c r="F2201" t="s">
        <v>60</v>
      </c>
      <c r="G2201" t="s">
        <v>2112</v>
      </c>
      <c r="H2201" t="s">
        <v>2113</v>
      </c>
      <c r="I2201" t="s">
        <v>2114</v>
      </c>
      <c r="K2201" t="s">
        <v>198</v>
      </c>
      <c r="L2201" t="s">
        <v>199</v>
      </c>
      <c r="M2201" s="2">
        <v>0.1239261377957231</v>
      </c>
      <c r="N2201">
        <v>4</v>
      </c>
      <c r="O2201" t="s">
        <v>25</v>
      </c>
      <c r="P2201" t="s">
        <v>2385</v>
      </c>
      <c r="T2201">
        <v>0.12392599999999999</v>
      </c>
    </row>
    <row r="2202" spans="1:20">
      <c r="A2202">
        <v>222</v>
      </c>
      <c r="B2202" t="s">
        <v>2386</v>
      </c>
      <c r="C2202" t="s">
        <v>15</v>
      </c>
      <c r="D2202" t="s">
        <v>2111</v>
      </c>
      <c r="E2202" t="s">
        <v>17</v>
      </c>
      <c r="F2202" t="s">
        <v>60</v>
      </c>
      <c r="G2202" t="s">
        <v>2112</v>
      </c>
      <c r="H2202" t="s">
        <v>2113</v>
      </c>
      <c r="I2202" t="s">
        <v>2114</v>
      </c>
      <c r="K2202" t="s">
        <v>198</v>
      </c>
      <c r="L2202" t="s">
        <v>199</v>
      </c>
      <c r="M2202" s="2">
        <v>0.8731428445757945</v>
      </c>
      <c r="N2202">
        <v>4</v>
      </c>
      <c r="O2202" t="s">
        <v>25</v>
      </c>
      <c r="P2202" t="s">
        <v>2387</v>
      </c>
      <c r="T2202">
        <v>0.87314400000000003</v>
      </c>
    </row>
    <row r="2203" spans="1:20">
      <c r="A2203">
        <v>477</v>
      </c>
      <c r="B2203" t="s">
        <v>26</v>
      </c>
      <c r="C2203" t="s">
        <v>15</v>
      </c>
      <c r="D2203" t="s">
        <v>2111</v>
      </c>
      <c r="E2203" t="s">
        <v>17</v>
      </c>
      <c r="F2203" t="s">
        <v>60</v>
      </c>
      <c r="G2203" t="s">
        <v>2112</v>
      </c>
      <c r="H2203" t="s">
        <v>2113</v>
      </c>
      <c r="I2203" t="s">
        <v>2114</v>
      </c>
      <c r="K2203" t="s">
        <v>198</v>
      </c>
      <c r="L2203" t="s">
        <v>199</v>
      </c>
      <c r="M2203" s="2">
        <v>0.57087415205863301</v>
      </c>
      <c r="N2203">
        <v>4</v>
      </c>
      <c r="O2203" t="s">
        <v>25</v>
      </c>
      <c r="P2203" t="s">
        <v>2388</v>
      </c>
      <c r="T2203">
        <v>0.57087500000000002</v>
      </c>
    </row>
    <row r="2204" spans="1:20">
      <c r="A2204">
        <v>478</v>
      </c>
      <c r="B2204" t="s">
        <v>26</v>
      </c>
      <c r="C2204" t="s">
        <v>15</v>
      </c>
      <c r="D2204" t="s">
        <v>2111</v>
      </c>
      <c r="E2204" t="s">
        <v>17</v>
      </c>
      <c r="F2204" t="s">
        <v>60</v>
      </c>
      <c r="G2204" t="s">
        <v>2112</v>
      </c>
      <c r="H2204" t="s">
        <v>2113</v>
      </c>
      <c r="I2204" t="s">
        <v>2114</v>
      </c>
      <c r="K2204" t="s">
        <v>198</v>
      </c>
      <c r="L2204" t="s">
        <v>199</v>
      </c>
      <c r="M2204" s="2">
        <v>0.76388733067118708</v>
      </c>
      <c r="N2204">
        <v>4</v>
      </c>
      <c r="O2204" t="s">
        <v>25</v>
      </c>
      <c r="P2204" t="s">
        <v>2388</v>
      </c>
      <c r="T2204">
        <v>0.76388800000000001</v>
      </c>
    </row>
    <row r="2205" spans="1:20">
      <c r="A2205">
        <v>479</v>
      </c>
      <c r="B2205" t="s">
        <v>26</v>
      </c>
      <c r="C2205" t="s">
        <v>15</v>
      </c>
      <c r="D2205" t="s">
        <v>2111</v>
      </c>
      <c r="E2205" t="s">
        <v>17</v>
      </c>
      <c r="F2205" t="s">
        <v>60</v>
      </c>
      <c r="G2205" t="s">
        <v>2112</v>
      </c>
      <c r="H2205" t="s">
        <v>2113</v>
      </c>
      <c r="I2205" t="s">
        <v>2114</v>
      </c>
      <c r="K2205" t="s">
        <v>198</v>
      </c>
      <c r="L2205" t="s">
        <v>199</v>
      </c>
      <c r="M2205" s="2">
        <v>0.43358259663047399</v>
      </c>
      <c r="N2205">
        <v>4</v>
      </c>
      <c r="O2205" t="s">
        <v>25</v>
      </c>
      <c r="P2205" t="s">
        <v>2388</v>
      </c>
      <c r="T2205">
        <v>0.433583</v>
      </c>
    </row>
    <row r="2206" spans="1:20">
      <c r="A2206">
        <v>29</v>
      </c>
      <c r="B2206" t="s">
        <v>2389</v>
      </c>
      <c r="C2206" t="s">
        <v>15</v>
      </c>
      <c r="D2206" t="s">
        <v>2111</v>
      </c>
      <c r="E2206" t="s">
        <v>17</v>
      </c>
      <c r="F2206" t="s">
        <v>60</v>
      </c>
      <c r="G2206" t="s">
        <v>2112</v>
      </c>
      <c r="H2206" t="s">
        <v>2113</v>
      </c>
      <c r="I2206" t="s">
        <v>2114</v>
      </c>
      <c r="K2206" t="s">
        <v>202</v>
      </c>
      <c r="L2206" t="s">
        <v>203</v>
      </c>
      <c r="M2206" s="2">
        <v>0.15669512313250275</v>
      </c>
      <c r="N2206">
        <v>4</v>
      </c>
      <c r="O2206" t="s">
        <v>25</v>
      </c>
      <c r="P2206" t="s">
        <v>2390</v>
      </c>
      <c r="T2206">
        <v>0.156695</v>
      </c>
    </row>
    <row r="2207" spans="1:20">
      <c r="A2207">
        <v>69</v>
      </c>
      <c r="B2207" t="s">
        <v>2391</v>
      </c>
      <c r="C2207" t="s">
        <v>15</v>
      </c>
      <c r="D2207" t="s">
        <v>2111</v>
      </c>
      <c r="E2207" t="s">
        <v>17</v>
      </c>
      <c r="F2207" t="s">
        <v>60</v>
      </c>
      <c r="G2207" t="s">
        <v>2112</v>
      </c>
      <c r="H2207" t="s">
        <v>2113</v>
      </c>
      <c r="I2207" t="s">
        <v>2114</v>
      </c>
      <c r="K2207" t="s">
        <v>214</v>
      </c>
      <c r="L2207" t="s">
        <v>215</v>
      </c>
      <c r="M2207" s="2">
        <v>0.44299354388340589</v>
      </c>
      <c r="N2207">
        <v>4</v>
      </c>
      <c r="O2207" t="s">
        <v>25</v>
      </c>
      <c r="P2207" t="s">
        <v>2392</v>
      </c>
      <c r="T2207">
        <v>0.442994</v>
      </c>
    </row>
    <row r="2208" spans="1:20">
      <c r="A2208">
        <v>208</v>
      </c>
      <c r="B2208" t="s">
        <v>2393</v>
      </c>
      <c r="C2208" t="s">
        <v>15</v>
      </c>
      <c r="D2208" t="s">
        <v>2111</v>
      </c>
      <c r="E2208" t="s">
        <v>17</v>
      </c>
      <c r="F2208" t="s">
        <v>60</v>
      </c>
      <c r="G2208" t="s">
        <v>2112</v>
      </c>
      <c r="H2208" t="s">
        <v>2113</v>
      </c>
      <c r="I2208" t="s">
        <v>2114</v>
      </c>
      <c r="K2208" t="s">
        <v>214</v>
      </c>
      <c r="L2208" t="s">
        <v>215</v>
      </c>
      <c r="M2208" s="2">
        <v>0.50347913468714012</v>
      </c>
      <c r="N2208">
        <v>4</v>
      </c>
      <c r="O2208" t="s">
        <v>25</v>
      </c>
      <c r="P2208" t="s">
        <v>2394</v>
      </c>
      <c r="T2208">
        <v>0.50348000000000004</v>
      </c>
    </row>
    <row r="2209" spans="1:20">
      <c r="A2209">
        <v>209</v>
      </c>
      <c r="B2209" t="s">
        <v>2395</v>
      </c>
      <c r="C2209" t="s">
        <v>15</v>
      </c>
      <c r="D2209" t="s">
        <v>2111</v>
      </c>
      <c r="E2209" t="s">
        <v>17</v>
      </c>
      <c r="F2209" t="s">
        <v>60</v>
      </c>
      <c r="G2209" t="s">
        <v>2112</v>
      </c>
      <c r="H2209" t="s">
        <v>2113</v>
      </c>
      <c r="I2209" t="s">
        <v>2114</v>
      </c>
      <c r="K2209" t="s">
        <v>214</v>
      </c>
      <c r="L2209" t="s">
        <v>215</v>
      </c>
      <c r="M2209" s="2">
        <v>0.260151465827827</v>
      </c>
      <c r="N2209">
        <v>4</v>
      </c>
      <c r="O2209" t="s">
        <v>25</v>
      </c>
      <c r="P2209" t="s">
        <v>2394</v>
      </c>
      <c r="T2209">
        <v>0.26015199999999999</v>
      </c>
    </row>
    <row r="2210" spans="1:20">
      <c r="A2210">
        <v>210</v>
      </c>
      <c r="B2210" t="s">
        <v>2396</v>
      </c>
      <c r="C2210" t="s">
        <v>15</v>
      </c>
      <c r="D2210" t="s">
        <v>2111</v>
      </c>
      <c r="E2210" t="s">
        <v>17</v>
      </c>
      <c r="F2210" t="s">
        <v>60</v>
      </c>
      <c r="G2210" t="s">
        <v>2112</v>
      </c>
      <c r="H2210" t="s">
        <v>2113</v>
      </c>
      <c r="I2210" t="s">
        <v>2114</v>
      </c>
      <c r="K2210" t="s">
        <v>214</v>
      </c>
      <c r="L2210" t="s">
        <v>215</v>
      </c>
      <c r="M2210" s="2">
        <v>0.23300511804213636</v>
      </c>
      <c r="N2210">
        <v>4</v>
      </c>
      <c r="O2210" t="s">
        <v>25</v>
      </c>
      <c r="P2210" t="s">
        <v>2394</v>
      </c>
      <c r="T2210">
        <v>0.23300499999999999</v>
      </c>
    </row>
    <row r="2211" spans="1:20">
      <c r="A2211">
        <v>211</v>
      </c>
      <c r="B2211" t="s">
        <v>2397</v>
      </c>
      <c r="C2211" t="s">
        <v>15</v>
      </c>
      <c r="D2211" t="s">
        <v>2111</v>
      </c>
      <c r="E2211" t="s">
        <v>17</v>
      </c>
      <c r="F2211" t="s">
        <v>60</v>
      </c>
      <c r="G2211" t="s">
        <v>2112</v>
      </c>
      <c r="H2211" t="s">
        <v>2113</v>
      </c>
      <c r="I2211" t="s">
        <v>2114</v>
      </c>
      <c r="K2211" t="s">
        <v>214</v>
      </c>
      <c r="L2211" t="s">
        <v>215</v>
      </c>
      <c r="M2211" s="2">
        <v>0.26748080165856986</v>
      </c>
      <c r="N2211">
        <v>4</v>
      </c>
      <c r="O2211" t="s">
        <v>25</v>
      </c>
      <c r="P2211" t="s">
        <v>2398</v>
      </c>
      <c r="T2211">
        <v>0.51656999999999997</v>
      </c>
    </row>
    <row r="2212" spans="1:20">
      <c r="A2212">
        <v>30</v>
      </c>
      <c r="B2212" t="s">
        <v>2399</v>
      </c>
      <c r="C2212" t="s">
        <v>15</v>
      </c>
      <c r="D2212" t="s">
        <v>2111</v>
      </c>
      <c r="E2212" t="s">
        <v>17</v>
      </c>
      <c r="F2212" t="s">
        <v>60</v>
      </c>
      <c r="G2212" t="s">
        <v>2112</v>
      </c>
      <c r="H2212" t="s">
        <v>2113</v>
      </c>
      <c r="I2212" t="s">
        <v>2114</v>
      </c>
      <c r="K2212" t="s">
        <v>218</v>
      </c>
      <c r="L2212" t="s">
        <v>219</v>
      </c>
      <c r="M2212" s="2">
        <v>0.76489397854138763</v>
      </c>
      <c r="N2212">
        <v>4</v>
      </c>
      <c r="O2212" t="s">
        <v>25</v>
      </c>
      <c r="P2212" t="s">
        <v>2400</v>
      </c>
      <c r="Q2212" s="2">
        <f>SUM(M2192:M2205,M2212:M2213)</f>
        <v>10.676486948893711</v>
      </c>
      <c r="T2212">
        <v>0.76489499999999999</v>
      </c>
    </row>
    <row r="2213" spans="1:20" s="4" customFormat="1">
      <c r="A2213" s="4">
        <v>213</v>
      </c>
      <c r="B2213" s="4" t="s">
        <v>2365</v>
      </c>
      <c r="C2213" s="4" t="s">
        <v>15</v>
      </c>
      <c r="D2213" s="4" t="s">
        <v>2111</v>
      </c>
      <c r="E2213" s="4" t="s">
        <v>17</v>
      </c>
      <c r="F2213" s="4" t="s">
        <v>60</v>
      </c>
      <c r="G2213" s="4" t="s">
        <v>2112</v>
      </c>
      <c r="H2213" s="4" t="s">
        <v>2113</v>
      </c>
      <c r="I2213" s="4" t="s">
        <v>2114</v>
      </c>
      <c r="K2213" s="4" t="s">
        <v>218</v>
      </c>
      <c r="L2213" s="4" t="s">
        <v>219</v>
      </c>
      <c r="M2213" s="5">
        <v>1.223984577919671</v>
      </c>
      <c r="N2213" s="4">
        <v>4</v>
      </c>
      <c r="O2213" s="4" t="s">
        <v>25</v>
      </c>
      <c r="P2213" s="4" t="s">
        <v>2401</v>
      </c>
      <c r="T2213" s="4">
        <v>1.2947569999999999</v>
      </c>
    </row>
    <row r="2214" spans="1:20">
      <c r="A2214">
        <v>275</v>
      </c>
      <c r="B2214" t="s">
        <v>2810</v>
      </c>
      <c r="C2214" t="s">
        <v>2811</v>
      </c>
      <c r="F2214" t="s">
        <v>2812</v>
      </c>
      <c r="G2214" t="s">
        <v>2813</v>
      </c>
      <c r="H2214" t="s">
        <v>2814</v>
      </c>
      <c r="I2214" t="s">
        <v>2811</v>
      </c>
      <c r="K2214" t="s">
        <v>228</v>
      </c>
      <c r="L2214" t="s">
        <v>229</v>
      </c>
      <c r="M2214" s="2">
        <v>20.979218903050757</v>
      </c>
      <c r="N2214">
        <v>1</v>
      </c>
      <c r="O2214" t="s">
        <v>87</v>
      </c>
      <c r="P2214" t="s">
        <v>22</v>
      </c>
      <c r="T2214">
        <v>20.979237449999999</v>
      </c>
    </row>
    <row r="2215" spans="1:20">
      <c r="A2215">
        <v>278</v>
      </c>
      <c r="B2215" t="s">
        <v>2815</v>
      </c>
      <c r="C2215" t="s">
        <v>2811</v>
      </c>
      <c r="F2215" t="s">
        <v>2812</v>
      </c>
      <c r="G2215" t="s">
        <v>2813</v>
      </c>
      <c r="H2215" t="s">
        <v>2814</v>
      </c>
      <c r="I2215" t="s">
        <v>2811</v>
      </c>
      <c r="K2215" t="s">
        <v>228</v>
      </c>
      <c r="L2215" t="s">
        <v>229</v>
      </c>
      <c r="M2215" s="2">
        <v>9.512111444428518</v>
      </c>
      <c r="N2215">
        <v>1</v>
      </c>
      <c r="O2215" t="s">
        <v>87</v>
      </c>
      <c r="P2215" t="s">
        <v>22</v>
      </c>
      <c r="T2215">
        <v>9.5121198539999998</v>
      </c>
    </row>
    <row r="2216" spans="1:20">
      <c r="A2216">
        <v>279</v>
      </c>
      <c r="B2216" t="s">
        <v>2816</v>
      </c>
      <c r="C2216" t="s">
        <v>2811</v>
      </c>
      <c r="F2216" t="s">
        <v>2812</v>
      </c>
      <c r="G2216" t="s">
        <v>2813</v>
      </c>
      <c r="H2216" t="s">
        <v>2814</v>
      </c>
      <c r="I2216" t="s">
        <v>2811</v>
      </c>
      <c r="K2216" t="s">
        <v>228</v>
      </c>
      <c r="L2216" t="s">
        <v>229</v>
      </c>
      <c r="M2216" s="2">
        <v>1.3485818577860367</v>
      </c>
      <c r="N2216">
        <v>1</v>
      </c>
      <c r="O2216" t="s">
        <v>87</v>
      </c>
      <c r="P2216" t="s">
        <v>22</v>
      </c>
      <c r="T2216">
        <v>1.34858305</v>
      </c>
    </row>
    <row r="2217" spans="1:20">
      <c r="A2217">
        <v>383</v>
      </c>
      <c r="B2217" t="s">
        <v>2817</v>
      </c>
      <c r="C2217" t="s">
        <v>2811</v>
      </c>
      <c r="F2217" t="s">
        <v>2812</v>
      </c>
      <c r="G2217" t="s">
        <v>2813</v>
      </c>
      <c r="H2217" t="s">
        <v>2814</v>
      </c>
      <c r="I2217" t="s">
        <v>2811</v>
      </c>
      <c r="K2217" t="s">
        <v>228</v>
      </c>
      <c r="L2217" t="s">
        <v>229</v>
      </c>
      <c r="M2217" s="2">
        <v>0.75284339809135969</v>
      </c>
      <c r="N2217">
        <v>1</v>
      </c>
      <c r="O2217" t="s">
        <v>87</v>
      </c>
      <c r="P2217" t="s">
        <v>22</v>
      </c>
      <c r="T2217">
        <v>0.75284406400000004</v>
      </c>
    </row>
    <row r="2218" spans="1:20">
      <c r="A2218">
        <v>384</v>
      </c>
      <c r="B2218" t="s">
        <v>2818</v>
      </c>
      <c r="C2218" t="s">
        <v>2811</v>
      </c>
      <c r="F2218" t="s">
        <v>2812</v>
      </c>
      <c r="G2218" t="s">
        <v>2813</v>
      </c>
      <c r="H2218" t="s">
        <v>2814</v>
      </c>
      <c r="I2218" t="s">
        <v>2811</v>
      </c>
      <c r="K2218" t="s">
        <v>228</v>
      </c>
      <c r="L2218" t="s">
        <v>229</v>
      </c>
      <c r="M2218" s="2">
        <v>5.6033727531963056</v>
      </c>
      <c r="N2218">
        <v>1</v>
      </c>
      <c r="O2218" t="s">
        <v>87</v>
      </c>
      <c r="P2218" t="s">
        <v>22</v>
      </c>
      <c r="T2218">
        <v>5.6033777059999998</v>
      </c>
    </row>
    <row r="2219" spans="1:20">
      <c r="A2219">
        <v>350</v>
      </c>
      <c r="B2219" t="s">
        <v>2821</v>
      </c>
      <c r="C2219" t="s">
        <v>2811</v>
      </c>
      <c r="F2219" t="s">
        <v>2812</v>
      </c>
      <c r="G2219" t="s">
        <v>2813</v>
      </c>
      <c r="H2219" t="s">
        <v>2814</v>
      </c>
      <c r="I2219" t="s">
        <v>2811</v>
      </c>
      <c r="K2219" t="s">
        <v>2822</v>
      </c>
      <c r="L2219" t="s">
        <v>3028</v>
      </c>
      <c r="M2219" s="2">
        <v>15.783824113016017</v>
      </c>
      <c r="N2219">
        <v>1</v>
      </c>
      <c r="O2219" t="s">
        <v>87</v>
      </c>
      <c r="P2219" t="s">
        <v>22</v>
      </c>
      <c r="T2219">
        <v>15.78383807</v>
      </c>
    </row>
    <row r="2220" spans="1:20">
      <c r="A2220">
        <v>352</v>
      </c>
      <c r="B2220" t="s">
        <v>2823</v>
      </c>
      <c r="C2220" t="s">
        <v>2811</v>
      </c>
      <c r="F2220" t="s">
        <v>2812</v>
      </c>
      <c r="G2220" t="s">
        <v>2813</v>
      </c>
      <c r="H2220" t="s">
        <v>2814</v>
      </c>
      <c r="I2220" t="s">
        <v>2811</v>
      </c>
      <c r="K2220" t="s">
        <v>2822</v>
      </c>
      <c r="L2220" t="s">
        <v>3028</v>
      </c>
      <c r="M2220" s="2">
        <v>1.0108967110302802</v>
      </c>
      <c r="N2220">
        <v>1</v>
      </c>
      <c r="O2220" t="s">
        <v>87</v>
      </c>
      <c r="P2220" t="s">
        <v>2824</v>
      </c>
      <c r="T2220">
        <v>1.010897605</v>
      </c>
    </row>
    <row r="2221" spans="1:20">
      <c r="A2221">
        <v>354</v>
      </c>
      <c r="B2221" t="s">
        <v>2825</v>
      </c>
      <c r="C2221" t="s">
        <v>2811</v>
      </c>
      <c r="F2221" t="s">
        <v>2812</v>
      </c>
      <c r="G2221" t="s">
        <v>2813</v>
      </c>
      <c r="H2221" t="s">
        <v>2814</v>
      </c>
      <c r="I2221" t="s">
        <v>2811</v>
      </c>
      <c r="K2221" t="s">
        <v>2822</v>
      </c>
      <c r="L2221" t="s">
        <v>3028</v>
      </c>
      <c r="M2221" s="2">
        <v>2.1003580185625399</v>
      </c>
      <c r="N2221">
        <v>1</v>
      </c>
      <c r="O2221" t="s">
        <v>87</v>
      </c>
      <c r="P2221" t="s">
        <v>22</v>
      </c>
      <c r="T2221">
        <v>2.1003598750000001</v>
      </c>
    </row>
    <row r="2222" spans="1:20">
      <c r="A2222">
        <v>357</v>
      </c>
      <c r="B2222" t="s">
        <v>2826</v>
      </c>
      <c r="C2222" t="s">
        <v>2811</v>
      </c>
      <c r="F2222" t="s">
        <v>2812</v>
      </c>
      <c r="G2222" t="s">
        <v>2813</v>
      </c>
      <c r="H2222" t="s">
        <v>2814</v>
      </c>
      <c r="I2222" t="s">
        <v>2811</v>
      </c>
      <c r="K2222" t="s">
        <v>2822</v>
      </c>
      <c r="L2222" t="s">
        <v>3028</v>
      </c>
      <c r="M2222" s="2">
        <v>42.783424333928032</v>
      </c>
      <c r="N2222">
        <v>1</v>
      </c>
      <c r="O2222" t="s">
        <v>87</v>
      </c>
      <c r="P2222" t="s">
        <v>22</v>
      </c>
      <c r="T2222">
        <v>42.78346217</v>
      </c>
    </row>
    <row r="2223" spans="1:20">
      <c r="A2223">
        <v>398</v>
      </c>
      <c r="B2223" t="s">
        <v>2821</v>
      </c>
      <c r="C2223" t="s">
        <v>2811</v>
      </c>
      <c r="F2223" t="s">
        <v>2812</v>
      </c>
      <c r="G2223" t="s">
        <v>2813</v>
      </c>
      <c r="H2223" t="s">
        <v>2814</v>
      </c>
      <c r="I2223" t="s">
        <v>2811</v>
      </c>
      <c r="K2223" t="s">
        <v>2822</v>
      </c>
      <c r="L2223" t="s">
        <v>3028</v>
      </c>
      <c r="M2223" s="2">
        <v>8.0632456571267603</v>
      </c>
      <c r="N2223">
        <v>1</v>
      </c>
      <c r="O2223" t="s">
        <v>87</v>
      </c>
      <c r="P2223" t="s">
        <v>22</v>
      </c>
      <c r="T2223">
        <v>8.0632527849999995</v>
      </c>
    </row>
    <row r="2224" spans="1:20">
      <c r="A2224">
        <v>402</v>
      </c>
      <c r="B2224" t="s">
        <v>2827</v>
      </c>
      <c r="C2224" t="s">
        <v>2811</v>
      </c>
      <c r="F2224" t="s">
        <v>2812</v>
      </c>
      <c r="G2224" t="s">
        <v>2813</v>
      </c>
      <c r="H2224" t="s">
        <v>2814</v>
      </c>
      <c r="I2224" t="s">
        <v>2811</v>
      </c>
      <c r="K2224" t="s">
        <v>2822</v>
      </c>
      <c r="L2224" t="s">
        <v>3028</v>
      </c>
      <c r="M2224" s="2">
        <v>4.5649670584107183</v>
      </c>
      <c r="N2224">
        <v>1</v>
      </c>
      <c r="O2224" t="s">
        <v>87</v>
      </c>
      <c r="P2224" t="s">
        <v>22</v>
      </c>
      <c r="T2224">
        <v>4.5649710939999997</v>
      </c>
    </row>
    <row r="2225" spans="1:20">
      <c r="A2225">
        <v>312</v>
      </c>
      <c r="B2225" t="s">
        <v>3005</v>
      </c>
      <c r="C2225" t="s">
        <v>2811</v>
      </c>
      <c r="F2225" t="s">
        <v>2812</v>
      </c>
      <c r="G2225" t="s">
        <v>2813</v>
      </c>
      <c r="H2225" t="s">
        <v>2814</v>
      </c>
      <c r="I2225" t="s">
        <v>2811</v>
      </c>
      <c r="K2225" t="s">
        <v>2629</v>
      </c>
      <c r="L2225" t="s">
        <v>3249</v>
      </c>
      <c r="M2225" s="2">
        <v>8.8671177802048984</v>
      </c>
      <c r="N2225">
        <v>1</v>
      </c>
      <c r="O2225" t="s">
        <v>87</v>
      </c>
      <c r="P2225" t="s">
        <v>22</v>
      </c>
      <c r="T2225">
        <v>8.8671256179999993</v>
      </c>
    </row>
    <row r="2226" spans="1:20">
      <c r="A2226">
        <v>391</v>
      </c>
      <c r="B2226" t="s">
        <v>2819</v>
      </c>
      <c r="C2226" t="s">
        <v>2811</v>
      </c>
      <c r="F2226" t="s">
        <v>2812</v>
      </c>
      <c r="G2226" t="s">
        <v>2813</v>
      </c>
      <c r="H2226" t="s">
        <v>2814</v>
      </c>
      <c r="I2226" t="s">
        <v>2811</v>
      </c>
      <c r="K2226" t="s">
        <v>228</v>
      </c>
      <c r="L2226" t="s">
        <v>229</v>
      </c>
      <c r="M2226" s="2">
        <v>30.673472074645527</v>
      </c>
      <c r="N2226">
        <v>2</v>
      </c>
      <c r="O2226" t="s">
        <v>126</v>
      </c>
      <c r="T2226">
        <v>30.67349918</v>
      </c>
    </row>
    <row r="2227" spans="1:20">
      <c r="A2227">
        <v>390</v>
      </c>
      <c r="B2227" t="s">
        <v>2820</v>
      </c>
      <c r="C2227" t="s">
        <v>2811</v>
      </c>
      <c r="F2227" t="s">
        <v>2812</v>
      </c>
      <c r="G2227" t="s">
        <v>2813</v>
      </c>
      <c r="H2227" t="s">
        <v>2814</v>
      </c>
      <c r="I2227" t="s">
        <v>2811</v>
      </c>
      <c r="K2227" t="s">
        <v>228</v>
      </c>
      <c r="L2227" t="s">
        <v>229</v>
      </c>
      <c r="M2227" s="2">
        <v>23.963901244421599</v>
      </c>
      <c r="N2227">
        <v>2</v>
      </c>
      <c r="O2227" t="s">
        <v>126</v>
      </c>
      <c r="T2227">
        <v>23.96392243</v>
      </c>
    </row>
    <row r="2228" spans="1:20">
      <c r="A2228">
        <v>394</v>
      </c>
      <c r="C2228" t="s">
        <v>2811</v>
      </c>
      <c r="F2228" t="s">
        <v>2812</v>
      </c>
      <c r="G2228" t="s">
        <v>2813</v>
      </c>
      <c r="H2228" t="s">
        <v>2814</v>
      </c>
      <c r="I2228" t="s">
        <v>2811</v>
      </c>
      <c r="K2228" t="s">
        <v>2828</v>
      </c>
      <c r="L2228" t="s">
        <v>3034</v>
      </c>
      <c r="M2228" s="2">
        <v>120.31683463228281</v>
      </c>
      <c r="N2228">
        <v>2</v>
      </c>
      <c r="O2228" t="s">
        <v>126</v>
      </c>
      <c r="T2228">
        <v>120.316941</v>
      </c>
    </row>
    <row r="2229" spans="1:20">
      <c r="A2229">
        <v>288</v>
      </c>
      <c r="B2229" t="s">
        <v>3001</v>
      </c>
      <c r="C2229" t="s">
        <v>2811</v>
      </c>
      <c r="F2229" t="s">
        <v>2812</v>
      </c>
      <c r="G2229" t="s">
        <v>2813</v>
      </c>
      <c r="H2229" t="s">
        <v>2814</v>
      </c>
      <c r="I2229" t="s">
        <v>2811</v>
      </c>
      <c r="K2229" t="s">
        <v>128</v>
      </c>
      <c r="L2229" t="s">
        <v>129</v>
      </c>
      <c r="M2229" s="2">
        <v>1.1052847513874955</v>
      </c>
      <c r="N2229">
        <v>2</v>
      </c>
      <c r="O2229" t="s">
        <v>126</v>
      </c>
      <c r="P2229" t="s">
        <v>22</v>
      </c>
      <c r="T2229">
        <v>1.1052857279999999</v>
      </c>
    </row>
    <row r="2230" spans="1:20">
      <c r="A2230">
        <v>330</v>
      </c>
      <c r="B2230" t="s">
        <v>3002</v>
      </c>
      <c r="C2230" t="s">
        <v>2811</v>
      </c>
      <c r="F2230" t="s">
        <v>2812</v>
      </c>
      <c r="G2230" t="s">
        <v>2813</v>
      </c>
      <c r="H2230" t="s">
        <v>2814</v>
      </c>
      <c r="I2230" t="s">
        <v>2811</v>
      </c>
      <c r="K2230" t="s">
        <v>128</v>
      </c>
      <c r="L2230" t="s">
        <v>129</v>
      </c>
      <c r="M2230" s="2">
        <v>0.32360183747399218</v>
      </c>
      <c r="N2230">
        <v>2</v>
      </c>
      <c r="O2230" t="s">
        <v>126</v>
      </c>
      <c r="P2230" t="s">
        <v>22</v>
      </c>
      <c r="T2230">
        <v>0.32360212399999999</v>
      </c>
    </row>
    <row r="2231" spans="1:20">
      <c r="A2231">
        <v>395</v>
      </c>
      <c r="C2231" t="s">
        <v>2811</v>
      </c>
      <c r="F2231" t="s">
        <v>2812</v>
      </c>
      <c r="G2231" t="s">
        <v>2813</v>
      </c>
      <c r="H2231" t="s">
        <v>2814</v>
      </c>
      <c r="I2231" t="s">
        <v>2811</v>
      </c>
      <c r="K2231" t="s">
        <v>1277</v>
      </c>
      <c r="L2231" t="s">
        <v>1278</v>
      </c>
      <c r="M2231" s="2">
        <v>119.05041012043905</v>
      </c>
      <c r="N2231">
        <v>2</v>
      </c>
      <c r="O2231" t="s">
        <v>126</v>
      </c>
      <c r="T2231">
        <v>119.05051539999999</v>
      </c>
    </row>
    <row r="2232" spans="1:20">
      <c r="A2232" s="1">
        <v>404</v>
      </c>
      <c r="B2232" s="1"/>
      <c r="C2232" s="1" t="s">
        <v>2811</v>
      </c>
      <c r="D2232" s="1"/>
      <c r="E2232" s="1"/>
      <c r="F2232" s="1" t="s">
        <v>2812</v>
      </c>
      <c r="G2232" s="1" t="s">
        <v>2813</v>
      </c>
      <c r="H2232" s="1" t="s">
        <v>2814</v>
      </c>
      <c r="I2232" s="1" t="s">
        <v>2811</v>
      </c>
      <c r="J2232" s="1"/>
      <c r="K2232" s="1" t="s">
        <v>1277</v>
      </c>
      <c r="L2232" s="1" t="s">
        <v>1278</v>
      </c>
      <c r="M2232" s="2">
        <v>125.72375772821397</v>
      </c>
      <c r="N2232" s="1">
        <v>2</v>
      </c>
      <c r="O2232" s="1" t="s">
        <v>126</v>
      </c>
      <c r="P2232" s="1"/>
      <c r="Q2232" s="3">
        <f>SUM(M2214:M2232)</f>
        <v>542.52722441769663</v>
      </c>
      <c r="S2232" s="1"/>
      <c r="T2232" s="1">
        <v>125.7238689</v>
      </c>
    </row>
    <row r="2233" spans="1:20">
      <c r="A2233">
        <v>199</v>
      </c>
      <c r="B2233" t="s">
        <v>2829</v>
      </c>
      <c r="C2233" t="s">
        <v>2811</v>
      </c>
      <c r="F2233" t="s">
        <v>2812</v>
      </c>
      <c r="G2233" t="s">
        <v>2813</v>
      </c>
      <c r="H2233" t="s">
        <v>2814</v>
      </c>
      <c r="I2233" t="s">
        <v>2811</v>
      </c>
      <c r="K2233" t="s">
        <v>23</v>
      </c>
      <c r="L2233" t="s">
        <v>24</v>
      </c>
      <c r="M2233" s="2">
        <v>36.181816988974163</v>
      </c>
      <c r="N2233">
        <v>4</v>
      </c>
      <c r="O2233" t="s">
        <v>25</v>
      </c>
      <c r="P2233" t="s">
        <v>2830</v>
      </c>
      <c r="T2233">
        <v>36.181848979999998</v>
      </c>
    </row>
    <row r="2234" spans="1:20">
      <c r="A2234">
        <v>200</v>
      </c>
      <c r="B2234" t="s">
        <v>2831</v>
      </c>
      <c r="C2234" t="s">
        <v>2811</v>
      </c>
      <c r="F2234" t="s">
        <v>2812</v>
      </c>
      <c r="G2234" t="s">
        <v>2813</v>
      </c>
      <c r="H2234" t="s">
        <v>2814</v>
      </c>
      <c r="I2234" t="s">
        <v>2811</v>
      </c>
      <c r="K2234" t="s">
        <v>23</v>
      </c>
      <c r="L2234" t="s">
        <v>24</v>
      </c>
      <c r="M2234" s="2">
        <v>2.4912042497145932</v>
      </c>
      <c r="N2234">
        <v>4</v>
      </c>
      <c r="O2234" t="s">
        <v>25</v>
      </c>
      <c r="P2234" t="s">
        <v>22</v>
      </c>
      <c r="T2234">
        <v>2.491206451</v>
      </c>
    </row>
    <row r="2235" spans="1:20">
      <c r="A2235">
        <v>201</v>
      </c>
      <c r="B2235" t="s">
        <v>2832</v>
      </c>
      <c r="C2235" t="s">
        <v>2811</v>
      </c>
      <c r="F2235" t="s">
        <v>2812</v>
      </c>
      <c r="G2235" t="s">
        <v>2813</v>
      </c>
      <c r="H2235" t="s">
        <v>2814</v>
      </c>
      <c r="I2235" t="s">
        <v>2811</v>
      </c>
      <c r="K2235" t="s">
        <v>23</v>
      </c>
      <c r="L2235" t="s">
        <v>24</v>
      </c>
      <c r="M2235" s="2">
        <v>4.2400773834528493</v>
      </c>
      <c r="N2235">
        <v>4</v>
      </c>
      <c r="O2235" t="s">
        <v>25</v>
      </c>
      <c r="P2235" t="s">
        <v>2833</v>
      </c>
      <c r="T2235">
        <v>4.2400811320000003</v>
      </c>
    </row>
    <row r="2236" spans="1:20">
      <c r="A2236">
        <v>202</v>
      </c>
      <c r="B2236" t="s">
        <v>2834</v>
      </c>
      <c r="C2236" t="s">
        <v>2811</v>
      </c>
      <c r="F2236" t="s">
        <v>2812</v>
      </c>
      <c r="G2236" t="s">
        <v>2813</v>
      </c>
      <c r="H2236" t="s">
        <v>2814</v>
      </c>
      <c r="I2236" t="s">
        <v>2811</v>
      </c>
      <c r="K2236" t="s">
        <v>23</v>
      </c>
      <c r="L2236" t="s">
        <v>24</v>
      </c>
      <c r="M2236" s="2">
        <v>0.9681164759838492</v>
      </c>
      <c r="N2236">
        <v>4</v>
      </c>
      <c r="O2236" t="s">
        <v>25</v>
      </c>
      <c r="P2236" t="s">
        <v>2833</v>
      </c>
      <c r="T2236">
        <v>0.96811733200000005</v>
      </c>
    </row>
    <row r="2237" spans="1:20">
      <c r="A2237">
        <v>203</v>
      </c>
      <c r="B2237" t="s">
        <v>2835</v>
      </c>
      <c r="C2237" t="s">
        <v>2811</v>
      </c>
      <c r="F2237" t="s">
        <v>2812</v>
      </c>
      <c r="G2237" t="s">
        <v>2813</v>
      </c>
      <c r="H2237" t="s">
        <v>2814</v>
      </c>
      <c r="I2237" t="s">
        <v>2811</v>
      </c>
      <c r="K2237" t="s">
        <v>23</v>
      </c>
      <c r="L2237" t="s">
        <v>24</v>
      </c>
      <c r="M2237" s="2">
        <v>2.4860446568450603</v>
      </c>
      <c r="N2237">
        <v>4</v>
      </c>
      <c r="O2237" t="s">
        <v>25</v>
      </c>
      <c r="P2237" t="s">
        <v>22</v>
      </c>
      <c r="T2237">
        <v>2.4860468560000002</v>
      </c>
    </row>
    <row r="2238" spans="1:20">
      <c r="A2238">
        <v>204</v>
      </c>
      <c r="B2238" t="s">
        <v>2836</v>
      </c>
      <c r="C2238" t="s">
        <v>2811</v>
      </c>
      <c r="F2238" t="s">
        <v>2812</v>
      </c>
      <c r="G2238" t="s">
        <v>2813</v>
      </c>
      <c r="H2238" t="s">
        <v>2814</v>
      </c>
      <c r="I2238" t="s">
        <v>2811</v>
      </c>
      <c r="K2238" t="s">
        <v>23</v>
      </c>
      <c r="L2238" t="s">
        <v>24</v>
      </c>
      <c r="M2238" s="2">
        <v>3.8739080225162223</v>
      </c>
      <c r="N2238">
        <v>4</v>
      </c>
      <c r="O2238" t="s">
        <v>25</v>
      </c>
      <c r="P2238" t="s">
        <v>2837</v>
      </c>
      <c r="T2238">
        <v>3.8739114479999999</v>
      </c>
    </row>
    <row r="2239" spans="1:20">
      <c r="A2239">
        <v>205</v>
      </c>
      <c r="B2239" t="s">
        <v>2838</v>
      </c>
      <c r="C2239" t="s">
        <v>2811</v>
      </c>
      <c r="F2239" t="s">
        <v>2812</v>
      </c>
      <c r="G2239" t="s">
        <v>2813</v>
      </c>
      <c r="H2239" t="s">
        <v>2814</v>
      </c>
      <c r="I2239" t="s">
        <v>2811</v>
      </c>
      <c r="K2239" t="s">
        <v>23</v>
      </c>
      <c r="L2239" t="s">
        <v>24</v>
      </c>
      <c r="M2239" s="2">
        <v>10.606755447433319</v>
      </c>
      <c r="N2239">
        <v>4</v>
      </c>
      <c r="O2239" t="s">
        <v>25</v>
      </c>
      <c r="P2239" t="s">
        <v>2837</v>
      </c>
      <c r="T2239">
        <v>10.606764829999999</v>
      </c>
    </row>
    <row r="2240" spans="1:20">
      <c r="A2240">
        <v>206</v>
      </c>
      <c r="B2240" t="s">
        <v>2839</v>
      </c>
      <c r="C2240" t="s">
        <v>2811</v>
      </c>
      <c r="F2240" t="s">
        <v>2812</v>
      </c>
      <c r="G2240" t="s">
        <v>2813</v>
      </c>
      <c r="H2240" t="s">
        <v>2814</v>
      </c>
      <c r="I2240" t="s">
        <v>2811</v>
      </c>
      <c r="K2240" t="s">
        <v>23</v>
      </c>
      <c r="L2240" t="s">
        <v>24</v>
      </c>
      <c r="M2240" s="2">
        <v>39.516004383645587</v>
      </c>
      <c r="N2240">
        <v>4</v>
      </c>
      <c r="O2240" t="s">
        <v>25</v>
      </c>
      <c r="P2240" t="s">
        <v>2837</v>
      </c>
      <c r="T2240">
        <v>39.516039309999996</v>
      </c>
    </row>
    <row r="2241" spans="1:20">
      <c r="A2241">
        <v>207</v>
      </c>
      <c r="B2241" t="s">
        <v>2840</v>
      </c>
      <c r="C2241" t="s">
        <v>2811</v>
      </c>
      <c r="F2241" t="s">
        <v>2812</v>
      </c>
      <c r="G2241" t="s">
        <v>2813</v>
      </c>
      <c r="H2241" t="s">
        <v>2814</v>
      </c>
      <c r="I2241" t="s">
        <v>2811</v>
      </c>
      <c r="K2241" t="s">
        <v>23</v>
      </c>
      <c r="L2241" t="s">
        <v>24</v>
      </c>
      <c r="M2241" s="2">
        <v>9.4226889835576237</v>
      </c>
      <c r="N2241">
        <v>4</v>
      </c>
      <c r="O2241" t="s">
        <v>25</v>
      </c>
      <c r="P2241" t="s">
        <v>2841</v>
      </c>
      <c r="T2241">
        <v>9.4226973140000005</v>
      </c>
    </row>
    <row r="2242" spans="1:20">
      <c r="A2242">
        <v>208</v>
      </c>
      <c r="B2242" t="s">
        <v>2842</v>
      </c>
      <c r="C2242" t="s">
        <v>2811</v>
      </c>
      <c r="F2242" t="s">
        <v>2812</v>
      </c>
      <c r="G2242" t="s">
        <v>2813</v>
      </c>
      <c r="H2242" t="s">
        <v>2814</v>
      </c>
      <c r="I2242" t="s">
        <v>2811</v>
      </c>
      <c r="K2242" t="s">
        <v>23</v>
      </c>
      <c r="L2242" t="s">
        <v>24</v>
      </c>
      <c r="M2242" s="2">
        <v>0.11974395645018607</v>
      </c>
      <c r="N2242">
        <v>4</v>
      </c>
      <c r="O2242" t="s">
        <v>25</v>
      </c>
      <c r="P2242" t="s">
        <v>2837</v>
      </c>
      <c r="T2242">
        <v>0.119744062</v>
      </c>
    </row>
    <row r="2243" spans="1:20">
      <c r="A2243">
        <v>209</v>
      </c>
      <c r="B2243" t="s">
        <v>2843</v>
      </c>
      <c r="C2243" t="s">
        <v>2811</v>
      </c>
      <c r="F2243" t="s">
        <v>2812</v>
      </c>
      <c r="G2243" t="s">
        <v>2813</v>
      </c>
      <c r="H2243" t="s">
        <v>2814</v>
      </c>
      <c r="I2243" t="s">
        <v>2811</v>
      </c>
      <c r="K2243" t="s">
        <v>23</v>
      </c>
      <c r="L2243" t="s">
        <v>24</v>
      </c>
      <c r="M2243" s="2">
        <v>9.7494901454460992E-2</v>
      </c>
      <c r="N2243">
        <v>4</v>
      </c>
      <c r="O2243" t="s">
        <v>25</v>
      </c>
      <c r="P2243" t="s">
        <v>2837</v>
      </c>
      <c r="T2243">
        <v>9.7494988000000005E-2</v>
      </c>
    </row>
    <row r="2244" spans="1:20">
      <c r="A2244">
        <v>210</v>
      </c>
      <c r="B2244" t="s">
        <v>2844</v>
      </c>
      <c r="C2244" t="s">
        <v>2811</v>
      </c>
      <c r="F2244" t="s">
        <v>2812</v>
      </c>
      <c r="G2244" t="s">
        <v>2813</v>
      </c>
      <c r="H2244" t="s">
        <v>2814</v>
      </c>
      <c r="I2244" t="s">
        <v>2811</v>
      </c>
      <c r="K2244" t="s">
        <v>23</v>
      </c>
      <c r="L2244" t="s">
        <v>24</v>
      </c>
      <c r="M2244" s="2">
        <v>44.840767928715103</v>
      </c>
      <c r="N2244">
        <v>4</v>
      </c>
      <c r="O2244" t="s">
        <v>25</v>
      </c>
      <c r="P2244" t="s">
        <v>2845</v>
      </c>
      <c r="T2244">
        <v>44.840807580000003</v>
      </c>
    </row>
    <row r="2245" spans="1:20">
      <c r="A2245">
        <v>211</v>
      </c>
      <c r="B2245" t="s">
        <v>2846</v>
      </c>
      <c r="C2245" t="s">
        <v>2811</v>
      </c>
      <c r="F2245" t="s">
        <v>2812</v>
      </c>
      <c r="G2245" t="s">
        <v>2813</v>
      </c>
      <c r="H2245" t="s">
        <v>2814</v>
      </c>
      <c r="I2245" t="s">
        <v>2811</v>
      </c>
      <c r="K2245" t="s">
        <v>23</v>
      </c>
      <c r="L2245" t="s">
        <v>24</v>
      </c>
      <c r="M2245" s="2">
        <v>9.0249152281027756E-2</v>
      </c>
      <c r="N2245">
        <v>4</v>
      </c>
      <c r="O2245" t="s">
        <v>25</v>
      </c>
      <c r="P2245" t="s">
        <v>22</v>
      </c>
      <c r="T2245">
        <v>9.0249231999999999E-2</v>
      </c>
    </row>
    <row r="2246" spans="1:20">
      <c r="A2246">
        <v>212</v>
      </c>
      <c r="B2246" t="s">
        <v>2847</v>
      </c>
      <c r="C2246" t="s">
        <v>2811</v>
      </c>
      <c r="F2246" t="s">
        <v>2812</v>
      </c>
      <c r="G2246" t="s">
        <v>2813</v>
      </c>
      <c r="H2246" t="s">
        <v>2814</v>
      </c>
      <c r="I2246" t="s">
        <v>2811</v>
      </c>
      <c r="K2246" t="s">
        <v>23</v>
      </c>
      <c r="L2246" t="s">
        <v>24</v>
      </c>
      <c r="M2246" s="2">
        <v>0.83197514468007294</v>
      </c>
      <c r="N2246">
        <v>4</v>
      </c>
      <c r="O2246" t="s">
        <v>25</v>
      </c>
      <c r="P2246" t="s">
        <v>22</v>
      </c>
      <c r="T2246">
        <v>0.83197588</v>
      </c>
    </row>
    <row r="2247" spans="1:20">
      <c r="A2247">
        <v>213</v>
      </c>
      <c r="B2247" t="s">
        <v>2848</v>
      </c>
      <c r="C2247" t="s">
        <v>2811</v>
      </c>
      <c r="F2247" t="s">
        <v>2812</v>
      </c>
      <c r="G2247" t="s">
        <v>2813</v>
      </c>
      <c r="H2247" t="s">
        <v>2814</v>
      </c>
      <c r="I2247" t="s">
        <v>2811</v>
      </c>
      <c r="K2247" t="s">
        <v>23</v>
      </c>
      <c r="L2247" t="s">
        <v>24</v>
      </c>
      <c r="M2247" s="2">
        <v>22.195678822593319</v>
      </c>
      <c r="N2247">
        <v>4</v>
      </c>
      <c r="O2247" t="s">
        <v>25</v>
      </c>
      <c r="P2247" t="s">
        <v>22</v>
      </c>
      <c r="T2247">
        <v>22.195698449999998</v>
      </c>
    </row>
    <row r="2248" spans="1:20">
      <c r="A2248">
        <v>214</v>
      </c>
      <c r="B2248" t="s">
        <v>2849</v>
      </c>
      <c r="C2248" t="s">
        <v>2811</v>
      </c>
      <c r="F2248" t="s">
        <v>2812</v>
      </c>
      <c r="G2248" t="s">
        <v>2813</v>
      </c>
      <c r="H2248" t="s">
        <v>2814</v>
      </c>
      <c r="I2248" t="s">
        <v>2811</v>
      </c>
      <c r="K2248" t="s">
        <v>23</v>
      </c>
      <c r="L2248" t="s">
        <v>24</v>
      </c>
      <c r="M2248" s="2">
        <v>1.8443350607631597</v>
      </c>
      <c r="N2248">
        <v>4</v>
      </c>
      <c r="O2248" t="s">
        <v>25</v>
      </c>
      <c r="P2248" t="s">
        <v>22</v>
      </c>
      <c r="T2248">
        <v>1.8443366910000001</v>
      </c>
    </row>
    <row r="2249" spans="1:20">
      <c r="A2249">
        <v>215</v>
      </c>
      <c r="B2249" t="s">
        <v>2850</v>
      </c>
      <c r="C2249" t="s">
        <v>2811</v>
      </c>
      <c r="F2249" t="s">
        <v>2812</v>
      </c>
      <c r="G2249" t="s">
        <v>2813</v>
      </c>
      <c r="H2249" t="s">
        <v>2814</v>
      </c>
      <c r="I2249" t="s">
        <v>2811</v>
      </c>
      <c r="K2249" t="s">
        <v>23</v>
      </c>
      <c r="L2249" t="s">
        <v>24</v>
      </c>
      <c r="M2249" s="2">
        <v>3.5365099163301918</v>
      </c>
      <c r="N2249">
        <v>4</v>
      </c>
      <c r="O2249" t="s">
        <v>25</v>
      </c>
      <c r="P2249" t="s">
        <v>2845</v>
      </c>
      <c r="T2249">
        <v>3.5365130420000002</v>
      </c>
    </row>
    <row r="2250" spans="1:20">
      <c r="A2250">
        <v>216</v>
      </c>
      <c r="B2250" t="s">
        <v>2851</v>
      </c>
      <c r="C2250" t="s">
        <v>2811</v>
      </c>
      <c r="F2250" t="s">
        <v>2812</v>
      </c>
      <c r="G2250" t="s">
        <v>2813</v>
      </c>
      <c r="H2250" t="s">
        <v>2814</v>
      </c>
      <c r="I2250" t="s">
        <v>2811</v>
      </c>
      <c r="K2250" t="s">
        <v>23</v>
      </c>
      <c r="L2250" t="s">
        <v>24</v>
      </c>
      <c r="M2250" s="2">
        <v>5.6817968869691562</v>
      </c>
      <c r="N2250">
        <v>4</v>
      </c>
      <c r="O2250" t="s">
        <v>25</v>
      </c>
      <c r="P2250" t="s">
        <v>2845</v>
      </c>
      <c r="T2250">
        <v>5.6818019099999999</v>
      </c>
    </row>
    <row r="2251" spans="1:20">
      <c r="A2251">
        <v>217</v>
      </c>
      <c r="B2251" t="s">
        <v>2852</v>
      </c>
      <c r="C2251" t="s">
        <v>2811</v>
      </c>
      <c r="F2251" t="s">
        <v>2812</v>
      </c>
      <c r="G2251" t="s">
        <v>2813</v>
      </c>
      <c r="H2251" t="s">
        <v>2814</v>
      </c>
      <c r="I2251" t="s">
        <v>2811</v>
      </c>
      <c r="K2251" t="s">
        <v>23</v>
      </c>
      <c r="L2251" t="s">
        <v>24</v>
      </c>
      <c r="M2251" s="2">
        <v>0.44074174273387262</v>
      </c>
      <c r="N2251">
        <v>4</v>
      </c>
      <c r="O2251" t="s">
        <v>25</v>
      </c>
      <c r="P2251" t="s">
        <v>2845</v>
      </c>
      <c r="T2251">
        <v>0.44074213200000001</v>
      </c>
    </row>
    <row r="2252" spans="1:20">
      <c r="A2252">
        <v>218</v>
      </c>
      <c r="B2252" t="s">
        <v>2853</v>
      </c>
      <c r="C2252" t="s">
        <v>2811</v>
      </c>
      <c r="F2252" t="s">
        <v>2812</v>
      </c>
      <c r="G2252" t="s">
        <v>2813</v>
      </c>
      <c r="H2252" t="s">
        <v>2814</v>
      </c>
      <c r="I2252" t="s">
        <v>2811</v>
      </c>
      <c r="K2252" t="s">
        <v>23</v>
      </c>
      <c r="L2252" t="s">
        <v>24</v>
      </c>
      <c r="M2252" s="2">
        <v>2.1257332005554921</v>
      </c>
      <c r="N2252">
        <v>4</v>
      </c>
      <c r="O2252" t="s">
        <v>25</v>
      </c>
      <c r="P2252" t="s">
        <v>2845</v>
      </c>
      <c r="T2252">
        <v>2.1257350800000001</v>
      </c>
    </row>
    <row r="2253" spans="1:20">
      <c r="A2253">
        <v>220</v>
      </c>
      <c r="B2253" t="s">
        <v>2854</v>
      </c>
      <c r="C2253" t="s">
        <v>2811</v>
      </c>
      <c r="F2253" t="s">
        <v>2812</v>
      </c>
      <c r="G2253" t="s">
        <v>2813</v>
      </c>
      <c r="H2253" t="s">
        <v>2814</v>
      </c>
      <c r="I2253" t="s">
        <v>2811</v>
      </c>
      <c r="K2253" t="s">
        <v>23</v>
      </c>
      <c r="L2253" t="s">
        <v>24</v>
      </c>
      <c r="M2253" s="2">
        <v>3.0322941317465886</v>
      </c>
      <c r="N2253">
        <v>4</v>
      </c>
      <c r="O2253" t="s">
        <v>25</v>
      </c>
      <c r="P2253" t="s">
        <v>2845</v>
      </c>
      <c r="T2253">
        <v>3.0322968129999999</v>
      </c>
    </row>
    <row r="2254" spans="1:20">
      <c r="A2254">
        <v>221</v>
      </c>
      <c r="B2254" t="s">
        <v>2855</v>
      </c>
      <c r="C2254" t="s">
        <v>2811</v>
      </c>
      <c r="F2254" t="s">
        <v>2812</v>
      </c>
      <c r="G2254" t="s">
        <v>2813</v>
      </c>
      <c r="H2254" t="s">
        <v>2814</v>
      </c>
      <c r="I2254" t="s">
        <v>2811</v>
      </c>
      <c r="K2254" t="s">
        <v>23</v>
      </c>
      <c r="L2254" t="s">
        <v>24</v>
      </c>
      <c r="M2254" s="2">
        <v>7.3466191121017284</v>
      </c>
      <c r="N2254">
        <v>4</v>
      </c>
      <c r="O2254" t="s">
        <v>25</v>
      </c>
      <c r="P2254" t="s">
        <v>2845</v>
      </c>
      <c r="T2254">
        <v>7.3466256080000001</v>
      </c>
    </row>
    <row r="2255" spans="1:20">
      <c r="A2255">
        <v>223</v>
      </c>
      <c r="B2255" t="s">
        <v>2856</v>
      </c>
      <c r="C2255" t="s">
        <v>2811</v>
      </c>
      <c r="F2255" t="s">
        <v>2812</v>
      </c>
      <c r="G2255" t="s">
        <v>2813</v>
      </c>
      <c r="H2255" t="s">
        <v>2814</v>
      </c>
      <c r="I2255" t="s">
        <v>2811</v>
      </c>
      <c r="K2255" t="s">
        <v>23</v>
      </c>
      <c r="L2255" t="s">
        <v>24</v>
      </c>
      <c r="M2255" s="2">
        <v>0.73781550411924313</v>
      </c>
      <c r="N2255">
        <v>4</v>
      </c>
      <c r="O2255" t="s">
        <v>25</v>
      </c>
      <c r="P2255" t="s">
        <v>2845</v>
      </c>
      <c r="T2255">
        <v>0.73781615599999995</v>
      </c>
    </row>
    <row r="2256" spans="1:20">
      <c r="A2256">
        <v>224</v>
      </c>
      <c r="B2256" t="s">
        <v>2857</v>
      </c>
      <c r="C2256" t="s">
        <v>2811</v>
      </c>
      <c r="F2256" t="s">
        <v>2812</v>
      </c>
      <c r="G2256" t="s">
        <v>2813</v>
      </c>
      <c r="H2256" t="s">
        <v>2814</v>
      </c>
      <c r="I2256" t="s">
        <v>2811</v>
      </c>
      <c r="K2256" t="s">
        <v>23</v>
      </c>
      <c r="L2256" t="s">
        <v>24</v>
      </c>
      <c r="M2256" s="2">
        <v>0.6377943511759735</v>
      </c>
      <c r="N2256">
        <v>4</v>
      </c>
      <c r="O2256" t="s">
        <v>25</v>
      </c>
      <c r="P2256" t="s">
        <v>2845</v>
      </c>
      <c r="T2256">
        <v>0.63779491499999996</v>
      </c>
    </row>
    <row r="2257" spans="1:20">
      <c r="A2257">
        <v>228</v>
      </c>
      <c r="B2257" t="s">
        <v>2858</v>
      </c>
      <c r="C2257" t="s">
        <v>2811</v>
      </c>
      <c r="F2257" t="s">
        <v>2812</v>
      </c>
      <c r="G2257" t="s">
        <v>2813</v>
      </c>
      <c r="H2257" t="s">
        <v>2814</v>
      </c>
      <c r="I2257" t="s">
        <v>2811</v>
      </c>
      <c r="K2257" t="s">
        <v>23</v>
      </c>
      <c r="L2257" t="s">
        <v>24</v>
      </c>
      <c r="M2257" s="2">
        <v>26.74824159965998</v>
      </c>
      <c r="N2257">
        <v>4</v>
      </c>
      <c r="O2257" t="s">
        <v>25</v>
      </c>
      <c r="P2257" t="s">
        <v>22</v>
      </c>
      <c r="T2257">
        <v>26.748265239999998</v>
      </c>
    </row>
    <row r="2258" spans="1:20">
      <c r="A2258">
        <v>229</v>
      </c>
      <c r="B2258" t="s">
        <v>2859</v>
      </c>
      <c r="C2258" t="s">
        <v>2811</v>
      </c>
      <c r="F2258" t="s">
        <v>2812</v>
      </c>
      <c r="G2258" t="s">
        <v>2813</v>
      </c>
      <c r="H2258" t="s">
        <v>2814</v>
      </c>
      <c r="I2258" t="s">
        <v>2811</v>
      </c>
      <c r="K2258" t="s">
        <v>23</v>
      </c>
      <c r="L2258" t="s">
        <v>24</v>
      </c>
      <c r="M2258" s="2">
        <v>25.661081282772322</v>
      </c>
      <c r="N2258">
        <v>4</v>
      </c>
      <c r="O2258" t="s">
        <v>25</v>
      </c>
      <c r="P2258" t="s">
        <v>22</v>
      </c>
      <c r="T2258">
        <v>25.661103959999998</v>
      </c>
    </row>
    <row r="2259" spans="1:20">
      <c r="A2259">
        <v>230</v>
      </c>
      <c r="B2259" t="s">
        <v>2860</v>
      </c>
      <c r="C2259" t="s">
        <v>2811</v>
      </c>
      <c r="F2259" t="s">
        <v>2812</v>
      </c>
      <c r="G2259" t="s">
        <v>2813</v>
      </c>
      <c r="H2259" t="s">
        <v>2814</v>
      </c>
      <c r="I2259" t="s">
        <v>2811</v>
      </c>
      <c r="K2259" t="s">
        <v>23</v>
      </c>
      <c r="L2259" t="s">
        <v>24</v>
      </c>
      <c r="M2259" s="2">
        <v>32.01029590843271</v>
      </c>
      <c r="N2259">
        <v>4</v>
      </c>
      <c r="O2259" t="s">
        <v>25</v>
      </c>
      <c r="P2259" t="s">
        <v>22</v>
      </c>
      <c r="T2259">
        <v>32.01032421</v>
      </c>
    </row>
    <row r="2260" spans="1:20">
      <c r="A2260">
        <v>231</v>
      </c>
      <c r="B2260" t="s">
        <v>2861</v>
      </c>
      <c r="C2260" t="s">
        <v>2811</v>
      </c>
      <c r="F2260" t="s">
        <v>2812</v>
      </c>
      <c r="G2260" t="s">
        <v>2813</v>
      </c>
      <c r="H2260" t="s">
        <v>2814</v>
      </c>
      <c r="I2260" t="s">
        <v>2811</v>
      </c>
      <c r="K2260" t="s">
        <v>23</v>
      </c>
      <c r="L2260" t="s">
        <v>24</v>
      </c>
      <c r="M2260" s="2">
        <v>30.957514888086074</v>
      </c>
      <c r="N2260">
        <v>4</v>
      </c>
      <c r="O2260" t="s">
        <v>25</v>
      </c>
      <c r="P2260" t="s">
        <v>22</v>
      </c>
      <c r="T2260">
        <v>30.95754226</v>
      </c>
    </row>
    <row r="2261" spans="1:20">
      <c r="A2261">
        <v>232</v>
      </c>
      <c r="B2261" t="s">
        <v>2862</v>
      </c>
      <c r="C2261" t="s">
        <v>2811</v>
      </c>
      <c r="F2261" t="s">
        <v>2812</v>
      </c>
      <c r="G2261" t="s">
        <v>2813</v>
      </c>
      <c r="H2261" t="s">
        <v>2814</v>
      </c>
      <c r="I2261" t="s">
        <v>2811</v>
      </c>
      <c r="K2261" t="s">
        <v>23</v>
      </c>
      <c r="L2261" t="s">
        <v>24</v>
      </c>
      <c r="M2261" s="2">
        <v>13.997165735903886</v>
      </c>
      <c r="N2261">
        <v>4</v>
      </c>
      <c r="O2261" t="s">
        <v>25</v>
      </c>
      <c r="P2261" t="s">
        <v>22</v>
      </c>
      <c r="T2261">
        <v>13.99717811</v>
      </c>
    </row>
    <row r="2262" spans="1:20">
      <c r="A2262">
        <v>233</v>
      </c>
      <c r="B2262" t="s">
        <v>2863</v>
      </c>
      <c r="C2262" t="s">
        <v>2811</v>
      </c>
      <c r="F2262" t="s">
        <v>2812</v>
      </c>
      <c r="G2262" t="s">
        <v>2813</v>
      </c>
      <c r="H2262" t="s">
        <v>2814</v>
      </c>
      <c r="I2262" t="s">
        <v>2811</v>
      </c>
      <c r="K2262" t="s">
        <v>23</v>
      </c>
      <c r="L2262" t="s">
        <v>24</v>
      </c>
      <c r="M2262" s="2">
        <v>16.16685572517952</v>
      </c>
      <c r="N2262">
        <v>4</v>
      </c>
      <c r="O2262" t="s">
        <v>25</v>
      </c>
      <c r="P2262" t="s">
        <v>22</v>
      </c>
      <c r="T2262">
        <v>16.166870020000001</v>
      </c>
    </row>
    <row r="2263" spans="1:20">
      <c r="A2263">
        <v>234</v>
      </c>
      <c r="B2263" t="s">
        <v>2864</v>
      </c>
      <c r="C2263" t="s">
        <v>2811</v>
      </c>
      <c r="F2263" t="s">
        <v>2812</v>
      </c>
      <c r="G2263" t="s">
        <v>2813</v>
      </c>
      <c r="H2263" t="s">
        <v>2814</v>
      </c>
      <c r="I2263" t="s">
        <v>2811</v>
      </c>
      <c r="K2263" t="s">
        <v>23</v>
      </c>
      <c r="L2263" t="s">
        <v>24</v>
      </c>
      <c r="M2263" s="2">
        <v>89.115734445965515</v>
      </c>
      <c r="N2263">
        <v>4</v>
      </c>
      <c r="O2263" t="s">
        <v>25</v>
      </c>
      <c r="P2263" t="s">
        <v>22</v>
      </c>
      <c r="T2263">
        <v>89.115813230000001</v>
      </c>
    </row>
    <row r="2264" spans="1:20">
      <c r="A2264">
        <v>235</v>
      </c>
      <c r="B2264" t="s">
        <v>2865</v>
      </c>
      <c r="C2264" t="s">
        <v>2811</v>
      </c>
      <c r="F2264" t="s">
        <v>2812</v>
      </c>
      <c r="G2264" t="s">
        <v>2813</v>
      </c>
      <c r="H2264" t="s">
        <v>2814</v>
      </c>
      <c r="I2264" t="s">
        <v>2811</v>
      </c>
      <c r="K2264" t="s">
        <v>23</v>
      </c>
      <c r="L2264" t="s">
        <v>24</v>
      </c>
      <c r="M2264" s="2">
        <v>20.732732049045431</v>
      </c>
      <c r="N2264">
        <v>4</v>
      </c>
      <c r="O2264" t="s">
        <v>25</v>
      </c>
      <c r="P2264" t="s">
        <v>22</v>
      </c>
      <c r="T2264">
        <v>20.732750379999999</v>
      </c>
    </row>
    <row r="2265" spans="1:20">
      <c r="A2265">
        <v>236</v>
      </c>
      <c r="B2265" t="s">
        <v>2866</v>
      </c>
      <c r="C2265" t="s">
        <v>2811</v>
      </c>
      <c r="F2265" t="s">
        <v>2812</v>
      </c>
      <c r="G2265" t="s">
        <v>2813</v>
      </c>
      <c r="H2265" t="s">
        <v>2814</v>
      </c>
      <c r="I2265" t="s">
        <v>2811</v>
      </c>
      <c r="K2265" t="s">
        <v>23</v>
      </c>
      <c r="L2265" t="s">
        <v>24</v>
      </c>
      <c r="M2265" s="2">
        <v>17.4653157509773</v>
      </c>
      <c r="N2265">
        <v>4</v>
      </c>
      <c r="O2265" t="s">
        <v>25</v>
      </c>
      <c r="P2265" t="s">
        <v>22</v>
      </c>
      <c r="T2265">
        <v>17.465331190000001</v>
      </c>
    </row>
    <row r="2266" spans="1:20">
      <c r="A2266">
        <v>237</v>
      </c>
      <c r="B2266" t="s">
        <v>2867</v>
      </c>
      <c r="C2266" t="s">
        <v>2811</v>
      </c>
      <c r="F2266" t="s">
        <v>2812</v>
      </c>
      <c r="G2266" t="s">
        <v>2813</v>
      </c>
      <c r="H2266" t="s">
        <v>2814</v>
      </c>
      <c r="I2266" t="s">
        <v>2811</v>
      </c>
      <c r="K2266" t="s">
        <v>23</v>
      </c>
      <c r="L2266" t="s">
        <v>24</v>
      </c>
      <c r="M2266" s="2">
        <v>7.8161116989468375</v>
      </c>
      <c r="N2266">
        <v>4</v>
      </c>
      <c r="O2266" t="s">
        <v>25</v>
      </c>
      <c r="P2266" t="s">
        <v>22</v>
      </c>
      <c r="T2266">
        <v>7.816118608</v>
      </c>
    </row>
    <row r="2267" spans="1:20">
      <c r="A2267">
        <v>238</v>
      </c>
      <c r="B2267" t="s">
        <v>2868</v>
      </c>
      <c r="C2267" t="s">
        <v>2811</v>
      </c>
      <c r="F2267" t="s">
        <v>2812</v>
      </c>
      <c r="G2267" t="s">
        <v>2813</v>
      </c>
      <c r="H2267" t="s">
        <v>2814</v>
      </c>
      <c r="I2267" t="s">
        <v>2811</v>
      </c>
      <c r="K2267" t="s">
        <v>23</v>
      </c>
      <c r="L2267" t="s">
        <v>24</v>
      </c>
      <c r="M2267" s="2">
        <v>24.044389136268613</v>
      </c>
      <c r="N2267">
        <v>4</v>
      </c>
      <c r="O2267" t="s">
        <v>25</v>
      </c>
      <c r="P2267" t="s">
        <v>22</v>
      </c>
      <c r="T2267">
        <v>24.044410389999999</v>
      </c>
    </row>
    <row r="2268" spans="1:20">
      <c r="A2268">
        <v>239</v>
      </c>
      <c r="B2268" t="s">
        <v>2869</v>
      </c>
      <c r="C2268" t="s">
        <v>2811</v>
      </c>
      <c r="F2268" t="s">
        <v>2812</v>
      </c>
      <c r="G2268" t="s">
        <v>2813</v>
      </c>
      <c r="H2268" t="s">
        <v>2814</v>
      </c>
      <c r="I2268" t="s">
        <v>2811</v>
      </c>
      <c r="K2268" t="s">
        <v>23</v>
      </c>
      <c r="L2268" t="s">
        <v>24</v>
      </c>
      <c r="M2268" s="2">
        <v>0.20757888271400543</v>
      </c>
      <c r="N2268">
        <v>4</v>
      </c>
      <c r="O2268" t="s">
        <v>25</v>
      </c>
      <c r="P2268" t="s">
        <v>22</v>
      </c>
      <c r="T2268">
        <v>0.20757906600000001</v>
      </c>
    </row>
    <row r="2269" spans="1:20">
      <c r="A2269">
        <v>240</v>
      </c>
      <c r="B2269" t="s">
        <v>2870</v>
      </c>
      <c r="C2269" t="s">
        <v>2811</v>
      </c>
      <c r="F2269" t="s">
        <v>2812</v>
      </c>
      <c r="G2269" t="s">
        <v>2813</v>
      </c>
      <c r="H2269" t="s">
        <v>2814</v>
      </c>
      <c r="I2269" t="s">
        <v>2811</v>
      </c>
      <c r="K2269" t="s">
        <v>23</v>
      </c>
      <c r="L2269" t="s">
        <v>24</v>
      </c>
      <c r="M2269" s="2">
        <v>1.7912076654492617</v>
      </c>
      <c r="N2269">
        <v>4</v>
      </c>
      <c r="O2269" t="s">
        <v>25</v>
      </c>
      <c r="P2269" t="s">
        <v>22</v>
      </c>
      <c r="T2269">
        <v>1.791209249</v>
      </c>
    </row>
    <row r="2270" spans="1:20">
      <c r="A2270">
        <v>242</v>
      </c>
      <c r="B2270" t="s">
        <v>2871</v>
      </c>
      <c r="C2270" t="s">
        <v>2811</v>
      </c>
      <c r="F2270" t="s">
        <v>2812</v>
      </c>
      <c r="G2270" t="s">
        <v>2813</v>
      </c>
      <c r="H2270" t="s">
        <v>2814</v>
      </c>
      <c r="I2270" t="s">
        <v>2811</v>
      </c>
      <c r="K2270" t="s">
        <v>23</v>
      </c>
      <c r="L2270" t="s">
        <v>24</v>
      </c>
      <c r="M2270" s="2">
        <v>0.4470379341019951</v>
      </c>
      <c r="N2270">
        <v>4</v>
      </c>
      <c r="O2270" t="s">
        <v>25</v>
      </c>
      <c r="P2270" t="s">
        <v>22</v>
      </c>
      <c r="T2270">
        <v>0.44703832900000001</v>
      </c>
    </row>
    <row r="2271" spans="1:20">
      <c r="A2271">
        <v>243</v>
      </c>
      <c r="B2271" t="s">
        <v>2872</v>
      </c>
      <c r="C2271" t="s">
        <v>2811</v>
      </c>
      <c r="F2271" t="s">
        <v>2812</v>
      </c>
      <c r="G2271" t="s">
        <v>2813</v>
      </c>
      <c r="H2271" t="s">
        <v>2814</v>
      </c>
      <c r="I2271" t="s">
        <v>2811</v>
      </c>
      <c r="K2271" t="s">
        <v>23</v>
      </c>
      <c r="L2271" t="s">
        <v>24</v>
      </c>
      <c r="M2271" s="2">
        <v>18.488888975650259</v>
      </c>
      <c r="N2271">
        <v>4</v>
      </c>
      <c r="O2271" t="s">
        <v>25</v>
      </c>
      <c r="P2271" t="s">
        <v>22</v>
      </c>
      <c r="T2271">
        <v>18.488905320000001</v>
      </c>
    </row>
    <row r="2272" spans="1:20">
      <c r="A2272">
        <v>244</v>
      </c>
      <c r="B2272" t="s">
        <v>2873</v>
      </c>
      <c r="C2272" t="s">
        <v>2811</v>
      </c>
      <c r="F2272" t="s">
        <v>2812</v>
      </c>
      <c r="G2272" t="s">
        <v>2813</v>
      </c>
      <c r="H2272" t="s">
        <v>2814</v>
      </c>
      <c r="I2272" t="s">
        <v>2811</v>
      </c>
      <c r="K2272" t="s">
        <v>23</v>
      </c>
      <c r="L2272" t="s">
        <v>24</v>
      </c>
      <c r="M2272" s="2">
        <v>2.8399535541135594</v>
      </c>
      <c r="N2272">
        <v>4</v>
      </c>
      <c r="O2272" t="s">
        <v>25</v>
      </c>
      <c r="P2272" t="s">
        <v>22</v>
      </c>
      <c r="T2272">
        <v>2.8399560660000001</v>
      </c>
    </row>
    <row r="2273" spans="1:20">
      <c r="A2273">
        <v>245</v>
      </c>
      <c r="B2273" t="s">
        <v>2874</v>
      </c>
      <c r="C2273" t="s">
        <v>2811</v>
      </c>
      <c r="F2273" t="s">
        <v>2812</v>
      </c>
      <c r="G2273" t="s">
        <v>2813</v>
      </c>
      <c r="H2273" t="s">
        <v>2814</v>
      </c>
      <c r="I2273" t="s">
        <v>2811</v>
      </c>
      <c r="K2273" t="s">
        <v>23</v>
      </c>
      <c r="L2273" t="s">
        <v>24</v>
      </c>
      <c r="M2273" s="2">
        <v>8.3129603445634395</v>
      </c>
      <c r="N2273">
        <v>4</v>
      </c>
      <c r="O2273" t="s">
        <v>25</v>
      </c>
      <c r="P2273" t="s">
        <v>2875</v>
      </c>
      <c r="T2273">
        <v>8.3129676929999992</v>
      </c>
    </row>
    <row r="2274" spans="1:20">
      <c r="A2274">
        <v>246</v>
      </c>
      <c r="B2274" t="s">
        <v>2876</v>
      </c>
      <c r="C2274" t="s">
        <v>2811</v>
      </c>
      <c r="F2274" t="s">
        <v>2812</v>
      </c>
      <c r="G2274" t="s">
        <v>2813</v>
      </c>
      <c r="H2274" t="s">
        <v>2814</v>
      </c>
      <c r="I2274" t="s">
        <v>2811</v>
      </c>
      <c r="K2274" t="s">
        <v>23</v>
      </c>
      <c r="L2274" t="s">
        <v>24</v>
      </c>
      <c r="M2274" s="2">
        <v>2.3386031925987063</v>
      </c>
      <c r="N2274">
        <v>4</v>
      </c>
      <c r="O2274" t="s">
        <v>25</v>
      </c>
      <c r="P2274" t="s">
        <v>2877</v>
      </c>
      <c r="T2274">
        <v>2.33860526</v>
      </c>
    </row>
    <row r="2275" spans="1:20">
      <c r="A2275">
        <v>247</v>
      </c>
      <c r="B2275" t="s">
        <v>2878</v>
      </c>
      <c r="C2275" t="s">
        <v>2811</v>
      </c>
      <c r="F2275" t="s">
        <v>2812</v>
      </c>
      <c r="G2275" t="s">
        <v>2813</v>
      </c>
      <c r="H2275" t="s">
        <v>2814</v>
      </c>
      <c r="I2275" t="s">
        <v>2811</v>
      </c>
      <c r="K2275" t="s">
        <v>23</v>
      </c>
      <c r="L2275" t="s">
        <v>24</v>
      </c>
      <c r="M2275" s="2">
        <v>4.101387342285129</v>
      </c>
      <c r="N2275">
        <v>4</v>
      </c>
      <c r="O2275" t="s">
        <v>25</v>
      </c>
      <c r="P2275" t="s">
        <v>2877</v>
      </c>
      <c r="T2275">
        <v>4.1013909679999996</v>
      </c>
    </row>
    <row r="2276" spans="1:20">
      <c r="A2276">
        <v>248</v>
      </c>
      <c r="B2276" t="s">
        <v>2879</v>
      </c>
      <c r="C2276" t="s">
        <v>2811</v>
      </c>
      <c r="F2276" t="s">
        <v>2812</v>
      </c>
      <c r="G2276" t="s">
        <v>2813</v>
      </c>
      <c r="H2276" t="s">
        <v>2814</v>
      </c>
      <c r="I2276" t="s">
        <v>2811</v>
      </c>
      <c r="K2276" t="s">
        <v>23</v>
      </c>
      <c r="L2276" t="s">
        <v>24</v>
      </c>
      <c r="M2276" s="2">
        <v>2.1365743452948704</v>
      </c>
      <c r="N2276">
        <v>4</v>
      </c>
      <c r="O2276" t="s">
        <v>25</v>
      </c>
      <c r="P2276" t="s">
        <v>22</v>
      </c>
      <c r="T2276">
        <v>2.1365762340000001</v>
      </c>
    </row>
    <row r="2277" spans="1:20">
      <c r="A2277">
        <v>249</v>
      </c>
      <c r="B2277" t="s">
        <v>2880</v>
      </c>
      <c r="C2277" t="s">
        <v>2811</v>
      </c>
      <c r="F2277" t="s">
        <v>2812</v>
      </c>
      <c r="G2277" t="s">
        <v>2813</v>
      </c>
      <c r="H2277" t="s">
        <v>2814</v>
      </c>
      <c r="I2277" t="s">
        <v>2811</v>
      </c>
      <c r="K2277" t="s">
        <v>23</v>
      </c>
      <c r="L2277" t="s">
        <v>24</v>
      </c>
      <c r="M2277" s="2">
        <v>23.696755983651521</v>
      </c>
      <c r="N2277">
        <v>4</v>
      </c>
      <c r="O2277" t="s">
        <v>25</v>
      </c>
      <c r="P2277" t="s">
        <v>22</v>
      </c>
      <c r="T2277">
        <v>23.696776929999999</v>
      </c>
    </row>
    <row r="2278" spans="1:20">
      <c r="A2278">
        <v>250</v>
      </c>
      <c r="B2278" t="s">
        <v>2881</v>
      </c>
      <c r="C2278" t="s">
        <v>2811</v>
      </c>
      <c r="F2278" t="s">
        <v>2812</v>
      </c>
      <c r="G2278" t="s">
        <v>2813</v>
      </c>
      <c r="H2278" t="s">
        <v>2814</v>
      </c>
      <c r="I2278" t="s">
        <v>2811</v>
      </c>
      <c r="K2278" t="s">
        <v>23</v>
      </c>
      <c r="L2278" t="s">
        <v>24</v>
      </c>
      <c r="M2278" s="2">
        <v>6.4615959682321602</v>
      </c>
      <c r="N2278">
        <v>4</v>
      </c>
      <c r="O2278" t="s">
        <v>25</v>
      </c>
      <c r="P2278" t="s">
        <v>2875</v>
      </c>
      <c r="T2278">
        <v>6.4616016810000003</v>
      </c>
    </row>
    <row r="2279" spans="1:20">
      <c r="A2279">
        <v>251</v>
      </c>
      <c r="B2279" t="s">
        <v>2882</v>
      </c>
      <c r="C2279" t="s">
        <v>2811</v>
      </c>
      <c r="F2279" t="s">
        <v>2812</v>
      </c>
      <c r="G2279" t="s">
        <v>2813</v>
      </c>
      <c r="H2279" t="s">
        <v>2814</v>
      </c>
      <c r="I2279" t="s">
        <v>2811</v>
      </c>
      <c r="K2279" t="s">
        <v>23</v>
      </c>
      <c r="L2279" t="s">
        <v>24</v>
      </c>
      <c r="M2279" s="2">
        <v>0.92548745768324081</v>
      </c>
      <c r="N2279">
        <v>4</v>
      </c>
      <c r="O2279" t="s">
        <v>25</v>
      </c>
      <c r="P2279" t="s">
        <v>22</v>
      </c>
      <c r="T2279">
        <v>0.92548827600000005</v>
      </c>
    </row>
    <row r="2280" spans="1:20">
      <c r="A2280">
        <v>252</v>
      </c>
      <c r="B2280" t="s">
        <v>2883</v>
      </c>
      <c r="C2280" t="s">
        <v>2811</v>
      </c>
      <c r="F2280" t="s">
        <v>2812</v>
      </c>
      <c r="G2280" t="s">
        <v>2813</v>
      </c>
      <c r="H2280" t="s">
        <v>2814</v>
      </c>
      <c r="I2280" t="s">
        <v>2811</v>
      </c>
      <c r="K2280" t="s">
        <v>23</v>
      </c>
      <c r="L2280" t="s">
        <v>24</v>
      </c>
      <c r="M2280" s="2">
        <v>2.4584833717993702</v>
      </c>
      <c r="N2280">
        <v>4</v>
      </c>
      <c r="O2280" t="s">
        <v>25</v>
      </c>
      <c r="P2280" t="s">
        <v>2875</v>
      </c>
      <c r="T2280">
        <v>2.4584855449999998</v>
      </c>
    </row>
    <row r="2281" spans="1:20">
      <c r="A2281">
        <v>253</v>
      </c>
      <c r="B2281" t="s">
        <v>2884</v>
      </c>
      <c r="C2281" t="s">
        <v>2811</v>
      </c>
      <c r="F2281" t="s">
        <v>2812</v>
      </c>
      <c r="G2281" t="s">
        <v>2813</v>
      </c>
      <c r="H2281" t="s">
        <v>2814</v>
      </c>
      <c r="I2281" t="s">
        <v>2811</v>
      </c>
      <c r="K2281" t="s">
        <v>23</v>
      </c>
      <c r="L2281" t="s">
        <v>24</v>
      </c>
      <c r="M2281" s="2">
        <v>0.79757678619967076</v>
      </c>
      <c r="N2281">
        <v>4</v>
      </c>
      <c r="O2281" t="s">
        <v>25</v>
      </c>
      <c r="P2281" t="s">
        <v>2877</v>
      </c>
      <c r="T2281">
        <v>0.79757749099999997</v>
      </c>
    </row>
    <row r="2282" spans="1:20">
      <c r="A2282">
        <v>254</v>
      </c>
      <c r="B2282" t="s">
        <v>2885</v>
      </c>
      <c r="C2282" t="s">
        <v>2811</v>
      </c>
      <c r="F2282" t="s">
        <v>2812</v>
      </c>
      <c r="G2282" t="s">
        <v>2813</v>
      </c>
      <c r="H2282" t="s">
        <v>2814</v>
      </c>
      <c r="I2282" t="s">
        <v>2811</v>
      </c>
      <c r="K2282" t="s">
        <v>23</v>
      </c>
      <c r="L2282" t="s">
        <v>24</v>
      </c>
      <c r="M2282" s="2">
        <v>7.4656447912702692E-2</v>
      </c>
      <c r="N2282">
        <v>4</v>
      </c>
      <c r="O2282" t="s">
        <v>25</v>
      </c>
      <c r="P2282" t="s">
        <v>2877</v>
      </c>
      <c r="T2282">
        <v>7.4656513999999993E-2</v>
      </c>
    </row>
    <row r="2283" spans="1:20">
      <c r="A2283">
        <v>255</v>
      </c>
      <c r="B2283" t="s">
        <v>2886</v>
      </c>
      <c r="C2283" t="s">
        <v>2811</v>
      </c>
      <c r="F2283" t="s">
        <v>2812</v>
      </c>
      <c r="G2283" t="s">
        <v>2813</v>
      </c>
      <c r="H2283" t="s">
        <v>2814</v>
      </c>
      <c r="I2283" t="s">
        <v>2811</v>
      </c>
      <c r="K2283" t="s">
        <v>23</v>
      </c>
      <c r="L2283" t="s">
        <v>24</v>
      </c>
      <c r="M2283" s="2">
        <v>2.1981447213395073</v>
      </c>
      <c r="N2283">
        <v>4</v>
      </c>
      <c r="O2283" t="s">
        <v>25</v>
      </c>
      <c r="P2283" t="s">
        <v>22</v>
      </c>
      <c r="T2283">
        <v>2.1981466649999999</v>
      </c>
    </row>
    <row r="2284" spans="1:20">
      <c r="A2284">
        <v>256</v>
      </c>
      <c r="B2284" t="s">
        <v>2887</v>
      </c>
      <c r="C2284" t="s">
        <v>2811</v>
      </c>
      <c r="F2284" t="s">
        <v>2812</v>
      </c>
      <c r="G2284" t="s">
        <v>2813</v>
      </c>
      <c r="H2284" t="s">
        <v>2814</v>
      </c>
      <c r="I2284" t="s">
        <v>2811</v>
      </c>
      <c r="K2284" t="s">
        <v>23</v>
      </c>
      <c r="L2284" t="s">
        <v>24</v>
      </c>
      <c r="M2284" s="2">
        <v>3.9600293536223146</v>
      </c>
      <c r="N2284">
        <v>4</v>
      </c>
      <c r="O2284" t="s">
        <v>25</v>
      </c>
      <c r="P2284" t="s">
        <v>2875</v>
      </c>
      <c r="T2284">
        <v>3.960032853</v>
      </c>
    </row>
    <row r="2285" spans="1:20">
      <c r="A2285">
        <v>257</v>
      </c>
      <c r="B2285" t="s">
        <v>2888</v>
      </c>
      <c r="C2285" t="s">
        <v>2811</v>
      </c>
      <c r="F2285" t="s">
        <v>2812</v>
      </c>
      <c r="G2285" t="s">
        <v>2813</v>
      </c>
      <c r="H2285" t="s">
        <v>2814</v>
      </c>
      <c r="I2285" t="s">
        <v>2811</v>
      </c>
      <c r="K2285" t="s">
        <v>23</v>
      </c>
      <c r="L2285" t="s">
        <v>24</v>
      </c>
      <c r="M2285" s="2">
        <v>12.817811834360466</v>
      </c>
      <c r="N2285">
        <v>4</v>
      </c>
      <c r="O2285" t="s">
        <v>25</v>
      </c>
      <c r="P2285" t="s">
        <v>2875</v>
      </c>
      <c r="T2285">
        <v>12.81782317</v>
      </c>
    </row>
    <row r="2286" spans="1:20">
      <c r="A2286">
        <v>261</v>
      </c>
      <c r="B2286" t="s">
        <v>2889</v>
      </c>
      <c r="C2286" t="s">
        <v>2811</v>
      </c>
      <c r="F2286" t="s">
        <v>2812</v>
      </c>
      <c r="G2286" t="s">
        <v>2813</v>
      </c>
      <c r="H2286" t="s">
        <v>2814</v>
      </c>
      <c r="I2286" t="s">
        <v>2811</v>
      </c>
      <c r="K2286" t="s">
        <v>23</v>
      </c>
      <c r="L2286" t="s">
        <v>24</v>
      </c>
      <c r="M2286" s="2">
        <v>3.7640730541703937</v>
      </c>
      <c r="N2286">
        <v>4</v>
      </c>
      <c r="O2286" t="s">
        <v>25</v>
      </c>
      <c r="P2286" t="s">
        <v>2877</v>
      </c>
      <c r="T2286">
        <v>3.7640763819999998</v>
      </c>
    </row>
    <row r="2287" spans="1:20">
      <c r="A2287">
        <v>263</v>
      </c>
      <c r="B2287" t="s">
        <v>2890</v>
      </c>
      <c r="C2287" t="s">
        <v>2811</v>
      </c>
      <c r="F2287" t="s">
        <v>2812</v>
      </c>
      <c r="G2287" t="s">
        <v>2813</v>
      </c>
      <c r="H2287" t="s">
        <v>2814</v>
      </c>
      <c r="I2287" t="s">
        <v>2811</v>
      </c>
      <c r="K2287" t="s">
        <v>23</v>
      </c>
      <c r="L2287" t="s">
        <v>24</v>
      </c>
      <c r="M2287" s="2">
        <v>3.9069527164270572</v>
      </c>
      <c r="N2287">
        <v>4</v>
      </c>
      <c r="O2287" t="s">
        <v>25</v>
      </c>
      <c r="P2287" t="s">
        <v>22</v>
      </c>
      <c r="T2287">
        <v>3.90695617</v>
      </c>
    </row>
    <row r="2288" spans="1:20">
      <c r="A2288">
        <v>264</v>
      </c>
      <c r="B2288" t="s">
        <v>2891</v>
      </c>
      <c r="C2288" t="s">
        <v>2811</v>
      </c>
      <c r="F2288" t="s">
        <v>2812</v>
      </c>
      <c r="G2288" t="s">
        <v>2813</v>
      </c>
      <c r="H2288" t="s">
        <v>2814</v>
      </c>
      <c r="I2288" t="s">
        <v>2811</v>
      </c>
      <c r="K2288" t="s">
        <v>23</v>
      </c>
      <c r="L2288" t="s">
        <v>24</v>
      </c>
      <c r="M2288" s="2">
        <v>2.4981079553036181</v>
      </c>
      <c r="N2288">
        <v>4</v>
      </c>
      <c r="O2288" t="s">
        <v>25</v>
      </c>
      <c r="P2288" t="s">
        <v>2875</v>
      </c>
      <c r="T2288">
        <v>2.4981101630000002</v>
      </c>
    </row>
    <row r="2289" spans="1:20">
      <c r="A2289">
        <v>265</v>
      </c>
      <c r="B2289" t="s">
        <v>2892</v>
      </c>
      <c r="C2289" t="s">
        <v>2811</v>
      </c>
      <c r="F2289" t="s">
        <v>2812</v>
      </c>
      <c r="G2289" t="s">
        <v>2813</v>
      </c>
      <c r="H2289" t="s">
        <v>2814</v>
      </c>
      <c r="I2289" t="s">
        <v>2811</v>
      </c>
      <c r="K2289" t="s">
        <v>23</v>
      </c>
      <c r="L2289" t="s">
        <v>24</v>
      </c>
      <c r="M2289" s="2">
        <v>14.603548753848663</v>
      </c>
      <c r="N2289">
        <v>4</v>
      </c>
      <c r="O2289" t="s">
        <v>25</v>
      </c>
      <c r="P2289" t="s">
        <v>2875</v>
      </c>
      <c r="T2289">
        <v>14.60356166</v>
      </c>
    </row>
    <row r="2290" spans="1:20">
      <c r="A2290">
        <v>267</v>
      </c>
      <c r="B2290" t="s">
        <v>2893</v>
      </c>
      <c r="C2290" t="s">
        <v>2811</v>
      </c>
      <c r="F2290" t="s">
        <v>2812</v>
      </c>
      <c r="G2290" t="s">
        <v>2813</v>
      </c>
      <c r="H2290" t="s">
        <v>2814</v>
      </c>
      <c r="I2290" t="s">
        <v>2811</v>
      </c>
      <c r="K2290" t="s">
        <v>23</v>
      </c>
      <c r="L2290" t="s">
        <v>24</v>
      </c>
      <c r="M2290" s="2">
        <v>96.043037564926877</v>
      </c>
      <c r="N2290">
        <v>4</v>
      </c>
      <c r="O2290" t="s">
        <v>25</v>
      </c>
      <c r="P2290" t="s">
        <v>22</v>
      </c>
      <c r="T2290">
        <v>96.043122479999994</v>
      </c>
    </row>
    <row r="2291" spans="1:20">
      <c r="A2291">
        <v>270</v>
      </c>
      <c r="B2291" t="s">
        <v>2894</v>
      </c>
      <c r="C2291" t="s">
        <v>2811</v>
      </c>
      <c r="F2291" t="s">
        <v>2812</v>
      </c>
      <c r="G2291" t="s">
        <v>2813</v>
      </c>
      <c r="H2291" t="s">
        <v>2814</v>
      </c>
      <c r="I2291" t="s">
        <v>2811</v>
      </c>
      <c r="K2291" t="s">
        <v>23</v>
      </c>
      <c r="L2291" t="s">
        <v>24</v>
      </c>
      <c r="M2291" s="2">
        <v>9.4869717781193312</v>
      </c>
      <c r="N2291">
        <v>4</v>
      </c>
      <c r="O2291" t="s">
        <v>25</v>
      </c>
      <c r="P2291" t="s">
        <v>2895</v>
      </c>
      <c r="T2291">
        <v>9.4869801640000002</v>
      </c>
    </row>
    <row r="2292" spans="1:20">
      <c r="A2292">
        <v>271</v>
      </c>
      <c r="B2292" t="s">
        <v>2896</v>
      </c>
      <c r="C2292" t="s">
        <v>2811</v>
      </c>
      <c r="F2292" t="s">
        <v>2812</v>
      </c>
      <c r="G2292" t="s">
        <v>2813</v>
      </c>
      <c r="H2292" t="s">
        <v>2814</v>
      </c>
      <c r="I2292" t="s">
        <v>2811</v>
      </c>
      <c r="K2292" t="s">
        <v>23</v>
      </c>
      <c r="L2292" t="s">
        <v>24</v>
      </c>
      <c r="M2292" s="2">
        <v>36.224006291297449</v>
      </c>
      <c r="N2292">
        <v>4</v>
      </c>
      <c r="O2292" t="s">
        <v>25</v>
      </c>
      <c r="P2292" t="s">
        <v>2895</v>
      </c>
      <c r="T2292">
        <v>36.224038309999997</v>
      </c>
    </row>
    <row r="2293" spans="1:20">
      <c r="A2293">
        <v>272</v>
      </c>
      <c r="B2293" t="s">
        <v>2897</v>
      </c>
      <c r="C2293" t="s">
        <v>2811</v>
      </c>
      <c r="F2293" t="s">
        <v>2812</v>
      </c>
      <c r="G2293" t="s">
        <v>2813</v>
      </c>
      <c r="H2293" t="s">
        <v>2814</v>
      </c>
      <c r="I2293" t="s">
        <v>2811</v>
      </c>
      <c r="K2293" t="s">
        <v>23</v>
      </c>
      <c r="L2293" t="s">
        <v>24</v>
      </c>
      <c r="M2293" s="2">
        <v>0.29974429335336533</v>
      </c>
      <c r="N2293">
        <v>4</v>
      </c>
      <c r="O2293" t="s">
        <v>25</v>
      </c>
      <c r="P2293" t="s">
        <v>2895</v>
      </c>
      <c r="T2293">
        <v>0.29974455799999999</v>
      </c>
    </row>
    <row r="2294" spans="1:20">
      <c r="A2294">
        <v>273</v>
      </c>
      <c r="B2294" t="s">
        <v>2898</v>
      </c>
      <c r="C2294" t="s">
        <v>2811</v>
      </c>
      <c r="F2294" t="s">
        <v>2812</v>
      </c>
      <c r="G2294" t="s">
        <v>2813</v>
      </c>
      <c r="H2294" t="s">
        <v>2814</v>
      </c>
      <c r="I2294" t="s">
        <v>2811</v>
      </c>
      <c r="K2294" t="s">
        <v>23</v>
      </c>
      <c r="L2294" t="s">
        <v>24</v>
      </c>
      <c r="M2294" s="2">
        <v>2.8513891461528194</v>
      </c>
      <c r="N2294">
        <v>4</v>
      </c>
      <c r="O2294" t="s">
        <v>25</v>
      </c>
      <c r="P2294" t="s">
        <v>2895</v>
      </c>
      <c r="T2294">
        <v>2.851391666</v>
      </c>
    </row>
    <row r="2295" spans="1:20">
      <c r="A2295">
        <v>274</v>
      </c>
      <c r="B2295" t="s">
        <v>2899</v>
      </c>
      <c r="C2295" t="s">
        <v>2811</v>
      </c>
      <c r="F2295" t="s">
        <v>2812</v>
      </c>
      <c r="G2295" t="s">
        <v>2813</v>
      </c>
      <c r="H2295" t="s">
        <v>2814</v>
      </c>
      <c r="I2295" t="s">
        <v>2811</v>
      </c>
      <c r="K2295" t="s">
        <v>23</v>
      </c>
      <c r="L2295" t="s">
        <v>24</v>
      </c>
      <c r="M2295" s="2">
        <v>2.1376578016042065</v>
      </c>
      <c r="N2295">
        <v>4</v>
      </c>
      <c r="O2295" t="s">
        <v>25</v>
      </c>
      <c r="P2295" t="s">
        <v>22</v>
      </c>
      <c r="T2295">
        <v>2.1376596920000002</v>
      </c>
    </row>
    <row r="2296" spans="1:20">
      <c r="A2296">
        <v>276</v>
      </c>
      <c r="B2296" t="s">
        <v>2900</v>
      </c>
      <c r="C2296" t="s">
        <v>2811</v>
      </c>
      <c r="F2296" t="s">
        <v>2812</v>
      </c>
      <c r="G2296" t="s">
        <v>2813</v>
      </c>
      <c r="H2296" t="s">
        <v>2814</v>
      </c>
      <c r="I2296" t="s">
        <v>2811</v>
      </c>
      <c r="K2296" t="s">
        <v>23</v>
      </c>
      <c r="L2296" t="s">
        <v>24</v>
      </c>
      <c r="M2296" s="2">
        <v>4.8896800605901856</v>
      </c>
      <c r="N2296">
        <v>4</v>
      </c>
      <c r="O2296" t="s">
        <v>25</v>
      </c>
      <c r="P2296" t="s">
        <v>22</v>
      </c>
      <c r="T2296">
        <v>4.8896843820000004</v>
      </c>
    </row>
    <row r="2297" spans="1:20">
      <c r="A2297">
        <v>277</v>
      </c>
      <c r="B2297" t="s">
        <v>2901</v>
      </c>
      <c r="C2297" t="s">
        <v>2811</v>
      </c>
      <c r="F2297" t="s">
        <v>2812</v>
      </c>
      <c r="G2297" t="s">
        <v>2813</v>
      </c>
      <c r="H2297" t="s">
        <v>2814</v>
      </c>
      <c r="I2297" t="s">
        <v>2811</v>
      </c>
      <c r="K2297" t="s">
        <v>23</v>
      </c>
      <c r="L2297" t="s">
        <v>24</v>
      </c>
      <c r="M2297" s="2">
        <v>0.38943217358643489</v>
      </c>
      <c r="N2297">
        <v>4</v>
      </c>
      <c r="O2297" t="s">
        <v>25</v>
      </c>
      <c r="P2297" t="s">
        <v>22</v>
      </c>
      <c r="T2297">
        <v>0.38943251800000001</v>
      </c>
    </row>
    <row r="2298" spans="1:20">
      <c r="A2298">
        <v>280</v>
      </c>
      <c r="B2298" t="s">
        <v>2902</v>
      </c>
      <c r="C2298" t="s">
        <v>2811</v>
      </c>
      <c r="F2298" t="s">
        <v>2812</v>
      </c>
      <c r="G2298" t="s">
        <v>2813</v>
      </c>
      <c r="H2298" t="s">
        <v>2814</v>
      </c>
      <c r="I2298" t="s">
        <v>2811</v>
      </c>
      <c r="K2298" t="s">
        <v>23</v>
      </c>
      <c r="L2298" t="s">
        <v>24</v>
      </c>
      <c r="M2298" s="2">
        <v>2.5928637165604935</v>
      </c>
      <c r="N2298">
        <v>4</v>
      </c>
      <c r="O2298" t="s">
        <v>25</v>
      </c>
      <c r="P2298" t="s">
        <v>22</v>
      </c>
      <c r="T2298">
        <v>2.5928660099999998</v>
      </c>
    </row>
    <row r="2299" spans="1:20">
      <c r="A2299">
        <v>281</v>
      </c>
      <c r="B2299" t="s">
        <v>2903</v>
      </c>
      <c r="C2299" t="s">
        <v>2811</v>
      </c>
      <c r="F2299" t="s">
        <v>2812</v>
      </c>
      <c r="G2299" t="s">
        <v>2813</v>
      </c>
      <c r="H2299" t="s">
        <v>2814</v>
      </c>
      <c r="I2299" t="s">
        <v>2811</v>
      </c>
      <c r="K2299" t="s">
        <v>23</v>
      </c>
      <c r="L2299" t="s">
        <v>24</v>
      </c>
      <c r="M2299" s="2">
        <v>51.953388009469073</v>
      </c>
      <c r="N2299">
        <v>4</v>
      </c>
      <c r="O2299" t="s">
        <v>25</v>
      </c>
      <c r="P2299" t="s">
        <v>22</v>
      </c>
      <c r="T2299">
        <v>51.953433949999997</v>
      </c>
    </row>
    <row r="2300" spans="1:20">
      <c r="A2300">
        <v>282</v>
      </c>
      <c r="B2300" t="s">
        <v>2904</v>
      </c>
      <c r="C2300" t="s">
        <v>2811</v>
      </c>
      <c r="F2300" t="s">
        <v>2812</v>
      </c>
      <c r="G2300" t="s">
        <v>2813</v>
      </c>
      <c r="H2300" t="s">
        <v>2814</v>
      </c>
      <c r="I2300" t="s">
        <v>2811</v>
      </c>
      <c r="K2300" t="s">
        <v>23</v>
      </c>
      <c r="L2300" t="s">
        <v>24</v>
      </c>
      <c r="M2300" s="2">
        <v>30.934121417592898</v>
      </c>
      <c r="N2300">
        <v>4</v>
      </c>
      <c r="O2300" t="s">
        <v>25</v>
      </c>
      <c r="P2300" t="s">
        <v>64</v>
      </c>
      <c r="T2300">
        <v>30.934148759999999</v>
      </c>
    </row>
    <row r="2301" spans="1:20">
      <c r="A2301">
        <v>283</v>
      </c>
      <c r="B2301" t="s">
        <v>2905</v>
      </c>
      <c r="C2301" t="s">
        <v>2811</v>
      </c>
      <c r="F2301" t="s">
        <v>2812</v>
      </c>
      <c r="G2301" t="s">
        <v>2813</v>
      </c>
      <c r="H2301" t="s">
        <v>2814</v>
      </c>
      <c r="I2301" t="s">
        <v>2811</v>
      </c>
      <c r="K2301" t="s">
        <v>23</v>
      </c>
      <c r="L2301" t="s">
        <v>24</v>
      </c>
      <c r="M2301" s="2">
        <v>7.3580186737371687</v>
      </c>
      <c r="N2301">
        <v>4</v>
      </c>
      <c r="O2301" t="s">
        <v>25</v>
      </c>
      <c r="P2301" t="s">
        <v>22</v>
      </c>
      <c r="T2301">
        <v>7.3580251780000001</v>
      </c>
    </row>
    <row r="2302" spans="1:20">
      <c r="A2302">
        <v>284</v>
      </c>
      <c r="B2302" t="s">
        <v>2906</v>
      </c>
      <c r="C2302" t="s">
        <v>2811</v>
      </c>
      <c r="F2302" t="s">
        <v>2812</v>
      </c>
      <c r="G2302" t="s">
        <v>2813</v>
      </c>
      <c r="H2302" t="s">
        <v>2814</v>
      </c>
      <c r="I2302" t="s">
        <v>2811</v>
      </c>
      <c r="K2302" t="s">
        <v>23</v>
      </c>
      <c r="L2302" t="s">
        <v>24</v>
      </c>
      <c r="M2302" s="2">
        <v>34.838310616132013</v>
      </c>
      <c r="N2302">
        <v>4</v>
      </c>
      <c r="O2302" t="s">
        <v>25</v>
      </c>
      <c r="P2302" t="s">
        <v>22</v>
      </c>
      <c r="T2302">
        <v>34.838341409999998</v>
      </c>
    </row>
    <row r="2303" spans="1:20">
      <c r="A2303">
        <v>285</v>
      </c>
      <c r="B2303" t="s">
        <v>2907</v>
      </c>
      <c r="C2303" t="s">
        <v>2811</v>
      </c>
      <c r="F2303" t="s">
        <v>2812</v>
      </c>
      <c r="G2303" t="s">
        <v>2813</v>
      </c>
      <c r="H2303" t="s">
        <v>2814</v>
      </c>
      <c r="I2303" t="s">
        <v>2811</v>
      </c>
      <c r="K2303" t="s">
        <v>23</v>
      </c>
      <c r="L2303" t="s">
        <v>24</v>
      </c>
      <c r="M2303" s="2">
        <v>0.86557183915430735</v>
      </c>
      <c r="N2303">
        <v>4</v>
      </c>
      <c r="O2303" t="s">
        <v>25</v>
      </c>
      <c r="P2303" t="s">
        <v>2908</v>
      </c>
      <c r="T2303">
        <v>0.86557260400000002</v>
      </c>
    </row>
    <row r="2304" spans="1:20">
      <c r="A2304">
        <v>286</v>
      </c>
      <c r="B2304" t="s">
        <v>2909</v>
      </c>
      <c r="C2304" t="s">
        <v>2811</v>
      </c>
      <c r="F2304" t="s">
        <v>2812</v>
      </c>
      <c r="G2304" t="s">
        <v>2813</v>
      </c>
      <c r="H2304" t="s">
        <v>2814</v>
      </c>
      <c r="I2304" t="s">
        <v>2811</v>
      </c>
      <c r="K2304" t="s">
        <v>23</v>
      </c>
      <c r="L2304" t="s">
        <v>24</v>
      </c>
      <c r="M2304" s="2">
        <v>21.713973601755434</v>
      </c>
      <c r="N2304">
        <v>4</v>
      </c>
      <c r="O2304" t="s">
        <v>25</v>
      </c>
      <c r="P2304" t="s">
        <v>22</v>
      </c>
      <c r="T2304">
        <v>21.7139928</v>
      </c>
    </row>
    <row r="2305" spans="1:20">
      <c r="A2305">
        <v>287</v>
      </c>
      <c r="B2305" t="s">
        <v>2910</v>
      </c>
      <c r="C2305" t="s">
        <v>2811</v>
      </c>
      <c r="F2305" t="s">
        <v>2812</v>
      </c>
      <c r="G2305" t="s">
        <v>2813</v>
      </c>
      <c r="H2305" t="s">
        <v>2814</v>
      </c>
      <c r="I2305" t="s">
        <v>2811</v>
      </c>
      <c r="K2305" t="s">
        <v>23</v>
      </c>
      <c r="L2305" t="s">
        <v>24</v>
      </c>
      <c r="M2305" s="2">
        <v>3.7486742214951838</v>
      </c>
      <c r="N2305">
        <v>4</v>
      </c>
      <c r="O2305" t="s">
        <v>25</v>
      </c>
      <c r="P2305" t="s">
        <v>2911</v>
      </c>
      <c r="T2305">
        <v>3.7486775360000002</v>
      </c>
    </row>
    <row r="2306" spans="1:20">
      <c r="A2306">
        <v>289</v>
      </c>
      <c r="B2306" t="s">
        <v>2912</v>
      </c>
      <c r="C2306" t="s">
        <v>2811</v>
      </c>
      <c r="F2306" t="s">
        <v>2812</v>
      </c>
      <c r="G2306" t="s">
        <v>2813</v>
      </c>
      <c r="H2306" t="s">
        <v>2814</v>
      </c>
      <c r="I2306" t="s">
        <v>2811</v>
      </c>
      <c r="K2306" t="s">
        <v>23</v>
      </c>
      <c r="L2306" t="s">
        <v>24</v>
      </c>
      <c r="M2306" s="2">
        <v>2.492109450289854</v>
      </c>
      <c r="N2306">
        <v>4</v>
      </c>
      <c r="O2306" t="s">
        <v>25</v>
      </c>
      <c r="P2306" t="s">
        <v>22</v>
      </c>
      <c r="T2306">
        <v>2.4921116539999999</v>
      </c>
    </row>
    <row r="2307" spans="1:20">
      <c r="A2307">
        <v>290</v>
      </c>
      <c r="B2307" t="s">
        <v>2913</v>
      </c>
      <c r="C2307" t="s">
        <v>2811</v>
      </c>
      <c r="F2307" t="s">
        <v>2812</v>
      </c>
      <c r="G2307" t="s">
        <v>2813</v>
      </c>
      <c r="H2307" t="s">
        <v>2814</v>
      </c>
      <c r="I2307" t="s">
        <v>2811</v>
      </c>
      <c r="K2307" t="s">
        <v>23</v>
      </c>
      <c r="L2307" t="s">
        <v>24</v>
      </c>
      <c r="M2307" s="2">
        <v>1.2841218665829803</v>
      </c>
      <c r="N2307">
        <v>4</v>
      </c>
      <c r="O2307" t="s">
        <v>25</v>
      </c>
      <c r="P2307" t="s">
        <v>2824</v>
      </c>
      <c r="T2307">
        <v>1.2841230020000001</v>
      </c>
    </row>
    <row r="2308" spans="1:20">
      <c r="A2308">
        <v>291</v>
      </c>
      <c r="B2308" t="s">
        <v>2914</v>
      </c>
      <c r="C2308" t="s">
        <v>2811</v>
      </c>
      <c r="F2308" t="s">
        <v>2812</v>
      </c>
      <c r="G2308" t="s">
        <v>2813</v>
      </c>
      <c r="H2308" t="s">
        <v>2814</v>
      </c>
      <c r="I2308" t="s">
        <v>2811</v>
      </c>
      <c r="K2308" t="s">
        <v>23</v>
      </c>
      <c r="L2308" t="s">
        <v>24</v>
      </c>
      <c r="M2308" s="2">
        <v>0.40315322052158958</v>
      </c>
      <c r="N2308">
        <v>4</v>
      </c>
      <c r="O2308" t="s">
        <v>25</v>
      </c>
      <c r="P2308" t="s">
        <v>22</v>
      </c>
      <c r="T2308">
        <v>0.40315357699999999</v>
      </c>
    </row>
    <row r="2309" spans="1:20">
      <c r="A2309">
        <v>292</v>
      </c>
      <c r="B2309" t="s">
        <v>2915</v>
      </c>
      <c r="C2309" t="s">
        <v>2811</v>
      </c>
      <c r="F2309" t="s">
        <v>2812</v>
      </c>
      <c r="G2309" t="s">
        <v>2813</v>
      </c>
      <c r="H2309" t="s">
        <v>2814</v>
      </c>
      <c r="I2309" t="s">
        <v>2811</v>
      </c>
      <c r="K2309" t="s">
        <v>23</v>
      </c>
      <c r="L2309" t="s">
        <v>24</v>
      </c>
      <c r="M2309" s="2">
        <v>0.58560534117809848</v>
      </c>
      <c r="N2309">
        <v>4</v>
      </c>
      <c r="O2309" t="s">
        <v>25</v>
      </c>
      <c r="P2309" t="s">
        <v>22</v>
      </c>
      <c r="T2309">
        <v>0.58560585899999995</v>
      </c>
    </row>
    <row r="2310" spans="1:20">
      <c r="A2310">
        <v>293</v>
      </c>
      <c r="B2310" t="s">
        <v>2916</v>
      </c>
      <c r="C2310" t="s">
        <v>2811</v>
      </c>
      <c r="F2310" t="s">
        <v>2812</v>
      </c>
      <c r="G2310" t="s">
        <v>2813</v>
      </c>
      <c r="H2310" t="s">
        <v>2814</v>
      </c>
      <c r="I2310" t="s">
        <v>2811</v>
      </c>
      <c r="K2310" t="s">
        <v>23</v>
      </c>
      <c r="L2310" t="s">
        <v>24</v>
      </c>
      <c r="M2310" s="2">
        <v>1.5410190310512348</v>
      </c>
      <c r="N2310">
        <v>4</v>
      </c>
      <c r="O2310" t="s">
        <v>25</v>
      </c>
      <c r="P2310" t="s">
        <v>2917</v>
      </c>
      <c r="T2310">
        <v>1.5410203929999999</v>
      </c>
    </row>
    <row r="2311" spans="1:20">
      <c r="A2311">
        <v>294</v>
      </c>
      <c r="B2311" t="s">
        <v>2918</v>
      </c>
      <c r="C2311" t="s">
        <v>2811</v>
      </c>
      <c r="F2311" t="s">
        <v>2812</v>
      </c>
      <c r="G2311" t="s">
        <v>2813</v>
      </c>
      <c r="H2311" t="s">
        <v>2814</v>
      </c>
      <c r="I2311" t="s">
        <v>2811</v>
      </c>
      <c r="K2311" t="s">
        <v>23</v>
      </c>
      <c r="L2311" t="s">
        <v>24</v>
      </c>
      <c r="M2311" s="2">
        <v>40.069579229328419</v>
      </c>
      <c r="N2311">
        <v>4</v>
      </c>
      <c r="O2311" t="s">
        <v>25</v>
      </c>
      <c r="P2311" t="s">
        <v>22</v>
      </c>
      <c r="T2311">
        <v>40.069614649999998</v>
      </c>
    </row>
    <row r="2312" spans="1:20">
      <c r="A2312">
        <v>295</v>
      </c>
      <c r="B2312" t="s">
        <v>2919</v>
      </c>
      <c r="C2312" t="s">
        <v>2811</v>
      </c>
      <c r="F2312" t="s">
        <v>2812</v>
      </c>
      <c r="G2312" t="s">
        <v>2813</v>
      </c>
      <c r="H2312" t="s">
        <v>2814</v>
      </c>
      <c r="I2312" t="s">
        <v>2811</v>
      </c>
      <c r="K2312" t="s">
        <v>23</v>
      </c>
      <c r="L2312" t="s">
        <v>24</v>
      </c>
      <c r="M2312" s="2">
        <v>0.2337708360061875</v>
      </c>
      <c r="N2312">
        <v>4</v>
      </c>
      <c r="O2312" t="s">
        <v>25</v>
      </c>
      <c r="P2312" t="s">
        <v>22</v>
      </c>
      <c r="T2312">
        <v>0.23377104300000001</v>
      </c>
    </row>
    <row r="2313" spans="1:20">
      <c r="A2313">
        <v>296</v>
      </c>
      <c r="B2313" t="s">
        <v>2920</v>
      </c>
      <c r="C2313" t="s">
        <v>2811</v>
      </c>
      <c r="F2313" t="s">
        <v>2812</v>
      </c>
      <c r="G2313" t="s">
        <v>2813</v>
      </c>
      <c r="H2313" t="s">
        <v>2814</v>
      </c>
      <c r="I2313" t="s">
        <v>2811</v>
      </c>
      <c r="K2313" t="s">
        <v>23</v>
      </c>
      <c r="L2313" t="s">
        <v>24</v>
      </c>
      <c r="M2313" s="2">
        <v>10.763154974474036</v>
      </c>
      <c r="N2313">
        <v>4</v>
      </c>
      <c r="O2313" t="s">
        <v>25</v>
      </c>
      <c r="P2313" t="s">
        <v>22</v>
      </c>
      <c r="T2313">
        <v>10.763164489999999</v>
      </c>
    </row>
    <row r="2314" spans="1:20">
      <c r="A2314">
        <v>297</v>
      </c>
      <c r="B2314" t="s">
        <v>2921</v>
      </c>
      <c r="C2314" t="s">
        <v>2811</v>
      </c>
      <c r="F2314" t="s">
        <v>2812</v>
      </c>
      <c r="G2314" t="s">
        <v>2813</v>
      </c>
      <c r="H2314" t="s">
        <v>2814</v>
      </c>
      <c r="I2314" t="s">
        <v>2811</v>
      </c>
      <c r="K2314" t="s">
        <v>23</v>
      </c>
      <c r="L2314" t="s">
        <v>24</v>
      </c>
      <c r="M2314" s="2">
        <v>50.482303291934983</v>
      </c>
      <c r="N2314">
        <v>4</v>
      </c>
      <c r="O2314" t="s">
        <v>25</v>
      </c>
      <c r="P2314" t="s">
        <v>22</v>
      </c>
      <c r="T2314">
        <v>50.482347920000002</v>
      </c>
    </row>
    <row r="2315" spans="1:20">
      <c r="A2315">
        <v>298</v>
      </c>
      <c r="B2315" t="s">
        <v>2922</v>
      </c>
      <c r="C2315" t="s">
        <v>2811</v>
      </c>
      <c r="F2315" t="s">
        <v>2812</v>
      </c>
      <c r="G2315" t="s">
        <v>2813</v>
      </c>
      <c r="H2315" t="s">
        <v>2814</v>
      </c>
      <c r="I2315" t="s">
        <v>2811</v>
      </c>
      <c r="K2315" t="s">
        <v>23</v>
      </c>
      <c r="L2315" t="s">
        <v>24</v>
      </c>
      <c r="M2315" s="2">
        <v>11.414272900470982</v>
      </c>
      <c r="N2315">
        <v>4</v>
      </c>
      <c r="O2315" t="s">
        <v>25</v>
      </c>
      <c r="P2315" t="s">
        <v>22</v>
      </c>
      <c r="T2315">
        <v>11.41428299</v>
      </c>
    </row>
    <row r="2316" spans="1:20">
      <c r="A2316">
        <v>299</v>
      </c>
      <c r="B2316" t="s">
        <v>2923</v>
      </c>
      <c r="C2316" t="s">
        <v>2811</v>
      </c>
      <c r="F2316" t="s">
        <v>2812</v>
      </c>
      <c r="G2316" t="s">
        <v>2813</v>
      </c>
      <c r="H2316" t="s">
        <v>2814</v>
      </c>
      <c r="I2316" t="s">
        <v>2811</v>
      </c>
      <c r="K2316" t="s">
        <v>23</v>
      </c>
      <c r="L2316" t="s">
        <v>24</v>
      </c>
      <c r="M2316" s="2">
        <v>36.842334921395846</v>
      </c>
      <c r="N2316">
        <v>4</v>
      </c>
      <c r="O2316" t="s">
        <v>25</v>
      </c>
      <c r="P2316" t="s">
        <v>22</v>
      </c>
      <c r="T2316">
        <v>36.842367500000002</v>
      </c>
    </row>
    <row r="2317" spans="1:20">
      <c r="A2317">
        <v>300</v>
      </c>
      <c r="B2317" t="s">
        <v>2924</v>
      </c>
      <c r="C2317" t="s">
        <v>2811</v>
      </c>
      <c r="F2317" t="s">
        <v>2812</v>
      </c>
      <c r="G2317" t="s">
        <v>2813</v>
      </c>
      <c r="H2317" t="s">
        <v>2814</v>
      </c>
      <c r="I2317" t="s">
        <v>2811</v>
      </c>
      <c r="K2317" t="s">
        <v>23</v>
      </c>
      <c r="L2317" t="s">
        <v>24</v>
      </c>
      <c r="M2317" s="2">
        <v>33.366039596131316</v>
      </c>
      <c r="N2317">
        <v>4</v>
      </c>
      <c r="O2317" t="s">
        <v>25</v>
      </c>
      <c r="P2317" t="s">
        <v>22</v>
      </c>
      <c r="T2317">
        <v>33.366069090000003</v>
      </c>
    </row>
    <row r="2318" spans="1:20">
      <c r="A2318">
        <v>301</v>
      </c>
      <c r="B2318" t="s">
        <v>2925</v>
      </c>
      <c r="C2318" t="s">
        <v>2811</v>
      </c>
      <c r="F2318" t="s">
        <v>2812</v>
      </c>
      <c r="G2318" t="s">
        <v>2813</v>
      </c>
      <c r="H2318" t="s">
        <v>2814</v>
      </c>
      <c r="I2318" t="s">
        <v>2811</v>
      </c>
      <c r="K2318" t="s">
        <v>23</v>
      </c>
      <c r="L2318" t="s">
        <v>24</v>
      </c>
      <c r="M2318" s="2">
        <v>4.2772476735048901</v>
      </c>
      <c r="N2318">
        <v>4</v>
      </c>
      <c r="O2318" t="s">
        <v>25</v>
      </c>
      <c r="P2318" t="s">
        <v>22</v>
      </c>
      <c r="T2318">
        <v>4.277251454</v>
      </c>
    </row>
    <row r="2319" spans="1:20">
      <c r="A2319">
        <v>302</v>
      </c>
      <c r="B2319" t="s">
        <v>2926</v>
      </c>
      <c r="C2319" t="s">
        <v>2811</v>
      </c>
      <c r="F2319" t="s">
        <v>2812</v>
      </c>
      <c r="G2319" t="s">
        <v>2813</v>
      </c>
      <c r="H2319" t="s">
        <v>2814</v>
      </c>
      <c r="I2319" t="s">
        <v>2811</v>
      </c>
      <c r="K2319" t="s">
        <v>23</v>
      </c>
      <c r="L2319" t="s">
        <v>24</v>
      </c>
      <c r="M2319" s="2">
        <v>5.7443733907276258</v>
      </c>
      <c r="N2319">
        <v>4</v>
      </c>
      <c r="O2319" t="s">
        <v>25</v>
      </c>
      <c r="P2319" t="s">
        <v>22</v>
      </c>
      <c r="T2319">
        <v>5.74437847</v>
      </c>
    </row>
    <row r="2320" spans="1:20">
      <c r="A2320">
        <v>303</v>
      </c>
      <c r="B2320" t="s">
        <v>2927</v>
      </c>
      <c r="C2320" t="s">
        <v>2811</v>
      </c>
      <c r="F2320" t="s">
        <v>2812</v>
      </c>
      <c r="G2320" t="s">
        <v>2813</v>
      </c>
      <c r="H2320" t="s">
        <v>2814</v>
      </c>
      <c r="I2320" t="s">
        <v>2811</v>
      </c>
      <c r="K2320" t="s">
        <v>23</v>
      </c>
      <c r="L2320" t="s">
        <v>24</v>
      </c>
      <c r="M2320" s="2">
        <v>41.105262351551573</v>
      </c>
      <c r="N2320">
        <v>4</v>
      </c>
      <c r="O2320" t="s">
        <v>25</v>
      </c>
      <c r="P2320" t="s">
        <v>22</v>
      </c>
      <c r="T2320">
        <v>41.105298679999997</v>
      </c>
    </row>
    <row r="2321" spans="1:20">
      <c r="A2321">
        <v>304</v>
      </c>
      <c r="B2321" t="s">
        <v>2928</v>
      </c>
      <c r="C2321" t="s">
        <v>2811</v>
      </c>
      <c r="F2321" t="s">
        <v>2812</v>
      </c>
      <c r="G2321" t="s">
        <v>2813</v>
      </c>
      <c r="H2321" t="s">
        <v>2814</v>
      </c>
      <c r="I2321" t="s">
        <v>2811</v>
      </c>
      <c r="K2321" t="s">
        <v>23</v>
      </c>
      <c r="L2321" t="s">
        <v>24</v>
      </c>
      <c r="M2321" s="2">
        <v>9.9956165842159113</v>
      </c>
      <c r="N2321">
        <v>4</v>
      </c>
      <c r="O2321" t="s">
        <v>25</v>
      </c>
      <c r="P2321" t="s">
        <v>22</v>
      </c>
      <c r="T2321">
        <v>9.9956254219999998</v>
      </c>
    </row>
    <row r="2322" spans="1:20">
      <c r="A2322">
        <v>305</v>
      </c>
      <c r="B2322" t="s">
        <v>2929</v>
      </c>
      <c r="C2322" t="s">
        <v>2811</v>
      </c>
      <c r="F2322" t="s">
        <v>2812</v>
      </c>
      <c r="G2322" t="s">
        <v>2813</v>
      </c>
      <c r="H2322" t="s">
        <v>2814</v>
      </c>
      <c r="I2322" t="s">
        <v>2811</v>
      </c>
      <c r="K2322" t="s">
        <v>23</v>
      </c>
      <c r="L2322" t="s">
        <v>24</v>
      </c>
      <c r="M2322" s="2">
        <v>4.7664108963492682</v>
      </c>
      <c r="N2322">
        <v>4</v>
      </c>
      <c r="O2322" t="s">
        <v>25</v>
      </c>
      <c r="P2322" t="s">
        <v>22</v>
      </c>
      <c r="T2322">
        <v>4.7664151099999996</v>
      </c>
    </row>
    <row r="2323" spans="1:20" s="1" customFormat="1">
      <c r="A2323">
        <v>306</v>
      </c>
      <c r="B2323" t="s">
        <v>2930</v>
      </c>
      <c r="C2323" t="s">
        <v>2811</v>
      </c>
      <c r="D2323"/>
      <c r="E2323"/>
      <c r="F2323" t="s">
        <v>2812</v>
      </c>
      <c r="G2323" t="s">
        <v>2813</v>
      </c>
      <c r="H2323" t="s">
        <v>2814</v>
      </c>
      <c r="I2323" t="s">
        <v>2811</v>
      </c>
      <c r="J2323"/>
      <c r="K2323" t="s">
        <v>23</v>
      </c>
      <c r="L2323" t="s">
        <v>24</v>
      </c>
      <c r="M2323" s="2">
        <v>6.5134899329356584</v>
      </c>
      <c r="N2323">
        <v>4</v>
      </c>
      <c r="O2323" t="s">
        <v>25</v>
      </c>
      <c r="P2323" t="s">
        <v>22</v>
      </c>
      <c r="Q2323"/>
      <c r="R2323"/>
      <c r="S2323"/>
      <c r="T2323">
        <v>6.5134956920000002</v>
      </c>
    </row>
    <row r="2324" spans="1:20">
      <c r="A2324">
        <v>307</v>
      </c>
      <c r="B2324" t="s">
        <v>2931</v>
      </c>
      <c r="C2324" t="s">
        <v>2811</v>
      </c>
      <c r="F2324" t="s">
        <v>2812</v>
      </c>
      <c r="G2324" t="s">
        <v>2813</v>
      </c>
      <c r="H2324" t="s">
        <v>2814</v>
      </c>
      <c r="I2324" t="s">
        <v>2811</v>
      </c>
      <c r="K2324" t="s">
        <v>23</v>
      </c>
      <c r="L2324" t="s">
        <v>24</v>
      </c>
      <c r="M2324" s="2">
        <v>43.342879096385836</v>
      </c>
      <c r="N2324">
        <v>4</v>
      </c>
      <c r="O2324" t="s">
        <v>25</v>
      </c>
      <c r="P2324" t="s">
        <v>2932</v>
      </c>
      <c r="T2324">
        <v>43.342917399999997</v>
      </c>
    </row>
    <row r="2325" spans="1:20">
      <c r="A2325">
        <v>308</v>
      </c>
      <c r="B2325" t="s">
        <v>2933</v>
      </c>
      <c r="C2325" t="s">
        <v>2811</v>
      </c>
      <c r="F2325" t="s">
        <v>2812</v>
      </c>
      <c r="G2325" t="s">
        <v>2813</v>
      </c>
      <c r="H2325" t="s">
        <v>2814</v>
      </c>
      <c r="I2325" t="s">
        <v>2811</v>
      </c>
      <c r="K2325" t="s">
        <v>23</v>
      </c>
      <c r="L2325" t="s">
        <v>24</v>
      </c>
      <c r="M2325" s="2">
        <v>18.377181204687091</v>
      </c>
      <c r="N2325">
        <v>4</v>
      </c>
      <c r="O2325" t="s">
        <v>25</v>
      </c>
      <c r="P2325" t="s">
        <v>22</v>
      </c>
      <c r="T2325">
        <v>18.377197450000001</v>
      </c>
    </row>
    <row r="2326" spans="1:20">
      <c r="A2326">
        <v>309</v>
      </c>
      <c r="B2326" t="s">
        <v>2934</v>
      </c>
      <c r="C2326" t="s">
        <v>2811</v>
      </c>
      <c r="F2326" t="s">
        <v>2812</v>
      </c>
      <c r="G2326" t="s">
        <v>2813</v>
      </c>
      <c r="H2326" t="s">
        <v>2814</v>
      </c>
      <c r="I2326" t="s">
        <v>2811</v>
      </c>
      <c r="K2326" t="s">
        <v>23</v>
      </c>
      <c r="L2326" t="s">
        <v>24</v>
      </c>
      <c r="M2326" s="2">
        <v>1.6722016595582747</v>
      </c>
      <c r="N2326">
        <v>4</v>
      </c>
      <c r="O2326" t="s">
        <v>25</v>
      </c>
      <c r="P2326" t="s">
        <v>22</v>
      </c>
      <c r="T2326">
        <v>1.672203138</v>
      </c>
    </row>
    <row r="2327" spans="1:20">
      <c r="A2327">
        <v>310</v>
      </c>
      <c r="B2327" t="s">
        <v>2935</v>
      </c>
      <c r="C2327" t="s">
        <v>2811</v>
      </c>
      <c r="F2327" t="s">
        <v>2812</v>
      </c>
      <c r="G2327" t="s">
        <v>2813</v>
      </c>
      <c r="H2327" t="s">
        <v>2814</v>
      </c>
      <c r="I2327" t="s">
        <v>2811</v>
      </c>
      <c r="K2327" t="s">
        <v>23</v>
      </c>
      <c r="L2327" t="s">
        <v>24</v>
      </c>
      <c r="M2327" s="2">
        <v>58.639870739289222</v>
      </c>
      <c r="N2327">
        <v>4</v>
      </c>
      <c r="O2327" t="s">
        <v>25</v>
      </c>
      <c r="P2327" t="s">
        <v>22</v>
      </c>
      <c r="T2327">
        <v>58.639922579999997</v>
      </c>
    </row>
    <row r="2328" spans="1:20">
      <c r="A2328">
        <v>311</v>
      </c>
      <c r="B2328" t="s">
        <v>2936</v>
      </c>
      <c r="C2328" t="s">
        <v>2811</v>
      </c>
      <c r="F2328" t="s">
        <v>2812</v>
      </c>
      <c r="G2328" t="s">
        <v>2813</v>
      </c>
      <c r="H2328" t="s">
        <v>2814</v>
      </c>
      <c r="I2328" t="s">
        <v>2811</v>
      </c>
      <c r="K2328" t="s">
        <v>23</v>
      </c>
      <c r="L2328" t="s">
        <v>24</v>
      </c>
      <c r="M2328" s="2">
        <v>0.20145166269651038</v>
      </c>
      <c r="N2328">
        <v>4</v>
      </c>
      <c r="O2328" t="s">
        <v>25</v>
      </c>
      <c r="P2328" t="s">
        <v>22</v>
      </c>
      <c r="T2328">
        <v>0.20145184099999999</v>
      </c>
    </row>
    <row r="2329" spans="1:20">
      <c r="A2329">
        <v>313</v>
      </c>
      <c r="B2329" t="s">
        <v>2937</v>
      </c>
      <c r="C2329" t="s">
        <v>2811</v>
      </c>
      <c r="F2329" t="s">
        <v>2812</v>
      </c>
      <c r="G2329" t="s">
        <v>2813</v>
      </c>
      <c r="H2329" t="s">
        <v>2814</v>
      </c>
      <c r="I2329" t="s">
        <v>2811</v>
      </c>
      <c r="K2329" t="s">
        <v>23</v>
      </c>
      <c r="L2329" t="s">
        <v>24</v>
      </c>
      <c r="M2329" s="2">
        <v>0.95775593917259305</v>
      </c>
      <c r="N2329">
        <v>4</v>
      </c>
      <c r="O2329" t="s">
        <v>25</v>
      </c>
      <c r="P2329" t="s">
        <v>22</v>
      </c>
      <c r="T2329">
        <v>0.95775678600000003</v>
      </c>
    </row>
    <row r="2330" spans="1:20">
      <c r="A2330">
        <v>314</v>
      </c>
      <c r="B2330" t="s">
        <v>2938</v>
      </c>
      <c r="C2330" t="s">
        <v>2811</v>
      </c>
      <c r="F2330" t="s">
        <v>2812</v>
      </c>
      <c r="G2330" t="s">
        <v>2813</v>
      </c>
      <c r="H2330" t="s">
        <v>2814</v>
      </c>
      <c r="I2330" t="s">
        <v>2811</v>
      </c>
      <c r="K2330" t="s">
        <v>23</v>
      </c>
      <c r="L2330" t="s">
        <v>24</v>
      </c>
      <c r="M2330" s="2">
        <v>54.465300430457198</v>
      </c>
      <c r="N2330">
        <v>4</v>
      </c>
      <c r="O2330" t="s">
        <v>25</v>
      </c>
      <c r="P2330" t="s">
        <v>22</v>
      </c>
      <c r="T2330">
        <v>54.465348589999998</v>
      </c>
    </row>
    <row r="2331" spans="1:20">
      <c r="A2331">
        <v>315</v>
      </c>
      <c r="B2331" t="s">
        <v>2939</v>
      </c>
      <c r="C2331" t="s">
        <v>2811</v>
      </c>
      <c r="F2331" t="s">
        <v>2812</v>
      </c>
      <c r="G2331" t="s">
        <v>2813</v>
      </c>
      <c r="H2331" t="s">
        <v>2814</v>
      </c>
      <c r="I2331" t="s">
        <v>2811</v>
      </c>
      <c r="K2331" t="s">
        <v>23</v>
      </c>
      <c r="L2331" t="s">
        <v>24</v>
      </c>
      <c r="M2331" s="2">
        <v>1.2589346797269982</v>
      </c>
      <c r="N2331">
        <v>4</v>
      </c>
      <c r="O2331" t="s">
        <v>25</v>
      </c>
      <c r="P2331" t="s">
        <v>22</v>
      </c>
      <c r="T2331">
        <v>1.258935793</v>
      </c>
    </row>
    <row r="2332" spans="1:20">
      <c r="A2332">
        <v>316</v>
      </c>
      <c r="B2332" t="s">
        <v>2940</v>
      </c>
      <c r="C2332" t="s">
        <v>2811</v>
      </c>
      <c r="F2332" t="s">
        <v>2812</v>
      </c>
      <c r="G2332" t="s">
        <v>2813</v>
      </c>
      <c r="H2332" t="s">
        <v>2814</v>
      </c>
      <c r="I2332" t="s">
        <v>2811</v>
      </c>
      <c r="K2332" t="s">
        <v>23</v>
      </c>
      <c r="L2332" t="s">
        <v>24</v>
      </c>
      <c r="M2332" s="2">
        <v>67.912835556456116</v>
      </c>
      <c r="N2332">
        <v>4</v>
      </c>
      <c r="O2332" t="s">
        <v>25</v>
      </c>
      <c r="P2332" t="s">
        <v>22</v>
      </c>
      <c r="T2332">
        <v>67.912895590000005</v>
      </c>
    </row>
    <row r="2333" spans="1:20">
      <c r="A2333">
        <v>317</v>
      </c>
      <c r="B2333" t="s">
        <v>2941</v>
      </c>
      <c r="C2333" t="s">
        <v>2811</v>
      </c>
      <c r="F2333" t="s">
        <v>2812</v>
      </c>
      <c r="G2333" t="s">
        <v>2813</v>
      </c>
      <c r="H2333" t="s">
        <v>2814</v>
      </c>
      <c r="I2333" t="s">
        <v>2811</v>
      </c>
      <c r="K2333" t="s">
        <v>23</v>
      </c>
      <c r="L2333" t="s">
        <v>24</v>
      </c>
      <c r="M2333" s="2">
        <v>31.237867704837825</v>
      </c>
      <c r="N2333">
        <v>4</v>
      </c>
      <c r="O2333" t="s">
        <v>25</v>
      </c>
      <c r="P2333" t="s">
        <v>22</v>
      </c>
      <c r="T2333">
        <v>31.237895330000001</v>
      </c>
    </row>
    <row r="2334" spans="1:20">
      <c r="A2334">
        <v>318</v>
      </c>
      <c r="B2334" t="s">
        <v>2942</v>
      </c>
      <c r="C2334" t="s">
        <v>2811</v>
      </c>
      <c r="F2334" t="s">
        <v>2812</v>
      </c>
      <c r="G2334" t="s">
        <v>2813</v>
      </c>
      <c r="H2334" t="s">
        <v>2814</v>
      </c>
      <c r="I2334" t="s">
        <v>2811</v>
      </c>
      <c r="K2334" t="s">
        <v>23</v>
      </c>
      <c r="L2334" t="s">
        <v>24</v>
      </c>
      <c r="M2334" s="2">
        <v>9.0052296743648164</v>
      </c>
      <c r="N2334">
        <v>4</v>
      </c>
      <c r="O2334" t="s">
        <v>25</v>
      </c>
      <c r="P2334" t="s">
        <v>22</v>
      </c>
      <c r="T2334">
        <v>9.0052376370000005</v>
      </c>
    </row>
    <row r="2335" spans="1:20">
      <c r="A2335">
        <v>319</v>
      </c>
      <c r="B2335" t="s">
        <v>2943</v>
      </c>
      <c r="C2335" t="s">
        <v>2811</v>
      </c>
      <c r="F2335" t="s">
        <v>2812</v>
      </c>
      <c r="G2335" t="s">
        <v>2813</v>
      </c>
      <c r="H2335" t="s">
        <v>2814</v>
      </c>
      <c r="I2335" t="s">
        <v>2811</v>
      </c>
      <c r="K2335" t="s">
        <v>23</v>
      </c>
      <c r="L2335" t="s">
        <v>24</v>
      </c>
      <c r="M2335" s="2">
        <v>16.785129856234214</v>
      </c>
      <c r="N2335">
        <v>4</v>
      </c>
      <c r="O2335" t="s">
        <v>25</v>
      </c>
      <c r="P2335" t="s">
        <v>22</v>
      </c>
      <c r="T2335">
        <v>16.785144689999999</v>
      </c>
    </row>
    <row r="2336" spans="1:20">
      <c r="A2336">
        <v>320</v>
      </c>
      <c r="B2336" t="s">
        <v>2944</v>
      </c>
      <c r="C2336" t="s">
        <v>2811</v>
      </c>
      <c r="F2336" t="s">
        <v>2812</v>
      </c>
      <c r="G2336" t="s">
        <v>2813</v>
      </c>
      <c r="H2336" t="s">
        <v>2814</v>
      </c>
      <c r="I2336" t="s">
        <v>2811</v>
      </c>
      <c r="K2336" t="s">
        <v>23</v>
      </c>
      <c r="L2336" t="s">
        <v>24</v>
      </c>
      <c r="M2336" s="2">
        <v>12.221300007907365</v>
      </c>
      <c r="N2336">
        <v>4</v>
      </c>
      <c r="O2336" t="s">
        <v>25</v>
      </c>
      <c r="P2336" t="s">
        <v>22</v>
      </c>
      <c r="T2336">
        <v>12.22131081</v>
      </c>
    </row>
    <row r="2337" spans="1:20">
      <c r="A2337">
        <v>321</v>
      </c>
      <c r="B2337" t="s">
        <v>2945</v>
      </c>
      <c r="C2337" t="s">
        <v>2811</v>
      </c>
      <c r="F2337" t="s">
        <v>2812</v>
      </c>
      <c r="G2337" t="s">
        <v>2813</v>
      </c>
      <c r="H2337" t="s">
        <v>2814</v>
      </c>
      <c r="I2337" t="s">
        <v>2811</v>
      </c>
      <c r="K2337" t="s">
        <v>23</v>
      </c>
      <c r="L2337" t="s">
        <v>24</v>
      </c>
      <c r="M2337" s="2">
        <v>59.300926990308533</v>
      </c>
      <c r="N2337">
        <v>4</v>
      </c>
      <c r="O2337" t="s">
        <v>25</v>
      </c>
      <c r="P2337" t="s">
        <v>2946</v>
      </c>
      <c r="T2337">
        <v>59.300979419999997</v>
      </c>
    </row>
    <row r="2338" spans="1:20">
      <c r="A2338">
        <v>322</v>
      </c>
      <c r="B2338" t="s">
        <v>2947</v>
      </c>
      <c r="C2338" t="s">
        <v>2811</v>
      </c>
      <c r="F2338" t="s">
        <v>2812</v>
      </c>
      <c r="G2338" t="s">
        <v>2813</v>
      </c>
      <c r="H2338" t="s">
        <v>2814</v>
      </c>
      <c r="I2338" t="s">
        <v>2811</v>
      </c>
      <c r="K2338" t="s">
        <v>23</v>
      </c>
      <c r="L2338" t="s">
        <v>24</v>
      </c>
      <c r="M2338" s="3">
        <v>64.959521727956968</v>
      </c>
      <c r="N2338">
        <v>4</v>
      </c>
      <c r="O2338" t="s">
        <v>25</v>
      </c>
      <c r="P2338" t="s">
        <v>22</v>
      </c>
      <c r="T2338">
        <v>64.959579149999996</v>
      </c>
    </row>
    <row r="2339" spans="1:20">
      <c r="A2339">
        <v>323</v>
      </c>
      <c r="B2339" t="s">
        <v>2948</v>
      </c>
      <c r="C2339" t="s">
        <v>2811</v>
      </c>
      <c r="F2339" t="s">
        <v>2812</v>
      </c>
      <c r="G2339" t="s">
        <v>2813</v>
      </c>
      <c r="H2339" t="s">
        <v>2814</v>
      </c>
      <c r="I2339" t="s">
        <v>2811</v>
      </c>
      <c r="K2339" t="s">
        <v>23</v>
      </c>
      <c r="L2339" t="s">
        <v>24</v>
      </c>
      <c r="M2339" s="2">
        <v>5.6701131642804539</v>
      </c>
      <c r="N2339">
        <v>4</v>
      </c>
      <c r="O2339" t="s">
        <v>25</v>
      </c>
      <c r="P2339" t="s">
        <v>22</v>
      </c>
      <c r="T2339">
        <v>5.670118177</v>
      </c>
    </row>
    <row r="2340" spans="1:20">
      <c r="A2340">
        <v>324</v>
      </c>
      <c r="B2340" t="s">
        <v>2949</v>
      </c>
      <c r="C2340" t="s">
        <v>2811</v>
      </c>
      <c r="F2340" t="s">
        <v>2812</v>
      </c>
      <c r="G2340" t="s">
        <v>2813</v>
      </c>
      <c r="H2340" t="s">
        <v>2814</v>
      </c>
      <c r="I2340" t="s">
        <v>2811</v>
      </c>
      <c r="K2340" t="s">
        <v>23</v>
      </c>
      <c r="L2340" t="s">
        <v>24</v>
      </c>
      <c r="M2340" s="2">
        <v>37.261928458113204</v>
      </c>
      <c r="N2340">
        <v>4</v>
      </c>
      <c r="O2340" t="s">
        <v>25</v>
      </c>
      <c r="P2340" t="s">
        <v>22</v>
      </c>
      <c r="T2340">
        <v>37.261961409999998</v>
      </c>
    </row>
    <row r="2341" spans="1:20">
      <c r="A2341">
        <v>326</v>
      </c>
      <c r="B2341" t="s">
        <v>2950</v>
      </c>
      <c r="C2341" t="s">
        <v>2811</v>
      </c>
      <c r="F2341" t="s">
        <v>2812</v>
      </c>
      <c r="G2341" t="s">
        <v>2813</v>
      </c>
      <c r="H2341" t="s">
        <v>2814</v>
      </c>
      <c r="I2341" t="s">
        <v>2811</v>
      </c>
      <c r="K2341" t="s">
        <v>23</v>
      </c>
      <c r="L2341" t="s">
        <v>24</v>
      </c>
      <c r="M2341" s="2">
        <v>35.995668197071311</v>
      </c>
      <c r="N2341">
        <v>4</v>
      </c>
      <c r="O2341" t="s">
        <v>25</v>
      </c>
      <c r="P2341" t="s">
        <v>2951</v>
      </c>
      <c r="T2341">
        <v>35.99570001</v>
      </c>
    </row>
    <row r="2342" spans="1:20">
      <c r="A2342">
        <v>328</v>
      </c>
      <c r="B2342" t="s">
        <v>2952</v>
      </c>
      <c r="C2342" t="s">
        <v>2811</v>
      </c>
      <c r="F2342" t="s">
        <v>2812</v>
      </c>
      <c r="G2342" t="s">
        <v>2813</v>
      </c>
      <c r="H2342" t="s">
        <v>2814</v>
      </c>
      <c r="I2342" t="s">
        <v>2811</v>
      </c>
      <c r="K2342" t="s">
        <v>23</v>
      </c>
      <c r="L2342" t="s">
        <v>24</v>
      </c>
      <c r="M2342" s="2">
        <v>0.97269468254399705</v>
      </c>
      <c r="N2342">
        <v>4</v>
      </c>
      <c r="O2342" t="s">
        <v>25</v>
      </c>
      <c r="P2342" t="s">
        <v>22</v>
      </c>
      <c r="T2342">
        <v>0.97269554199999997</v>
      </c>
    </row>
    <row r="2343" spans="1:20">
      <c r="A2343">
        <v>329</v>
      </c>
      <c r="B2343" t="s">
        <v>2953</v>
      </c>
      <c r="C2343" t="s">
        <v>2811</v>
      </c>
      <c r="F2343" t="s">
        <v>2812</v>
      </c>
      <c r="G2343" t="s">
        <v>2813</v>
      </c>
      <c r="H2343" t="s">
        <v>2814</v>
      </c>
      <c r="I2343" t="s">
        <v>2811</v>
      </c>
      <c r="K2343" t="s">
        <v>23</v>
      </c>
      <c r="L2343" t="s">
        <v>24</v>
      </c>
      <c r="M2343" s="2">
        <v>45.702623095436955</v>
      </c>
      <c r="N2343">
        <v>4</v>
      </c>
      <c r="O2343" t="s">
        <v>25</v>
      </c>
      <c r="P2343" t="s">
        <v>2954</v>
      </c>
      <c r="T2343">
        <v>45.7026635</v>
      </c>
    </row>
    <row r="2344" spans="1:20">
      <c r="A2344">
        <v>331</v>
      </c>
      <c r="B2344" t="s">
        <v>2955</v>
      </c>
      <c r="C2344" t="s">
        <v>2811</v>
      </c>
      <c r="F2344" t="s">
        <v>2812</v>
      </c>
      <c r="G2344" t="s">
        <v>2813</v>
      </c>
      <c r="H2344" t="s">
        <v>2814</v>
      </c>
      <c r="I2344" t="s">
        <v>2811</v>
      </c>
      <c r="K2344" t="s">
        <v>23</v>
      </c>
      <c r="L2344" t="s">
        <v>24</v>
      </c>
      <c r="M2344" s="2">
        <v>48.670655051076636</v>
      </c>
      <c r="N2344">
        <v>4</v>
      </c>
      <c r="O2344" t="s">
        <v>25</v>
      </c>
      <c r="P2344" t="s">
        <v>22</v>
      </c>
      <c r="T2344">
        <v>48.67069807</v>
      </c>
    </row>
    <row r="2345" spans="1:20">
      <c r="A2345">
        <v>332</v>
      </c>
      <c r="B2345" t="s">
        <v>2956</v>
      </c>
      <c r="C2345" t="s">
        <v>2811</v>
      </c>
      <c r="F2345" t="s">
        <v>2812</v>
      </c>
      <c r="G2345" t="s">
        <v>2813</v>
      </c>
      <c r="H2345" t="s">
        <v>2814</v>
      </c>
      <c r="I2345" t="s">
        <v>2811</v>
      </c>
      <c r="K2345" t="s">
        <v>23</v>
      </c>
      <c r="L2345" t="s">
        <v>24</v>
      </c>
      <c r="M2345" s="2">
        <v>7.2487376286800131</v>
      </c>
      <c r="N2345">
        <v>4</v>
      </c>
      <c r="O2345" t="s">
        <v>25</v>
      </c>
      <c r="P2345" t="s">
        <v>22</v>
      </c>
      <c r="T2345">
        <v>7.2487440369999998</v>
      </c>
    </row>
    <row r="2346" spans="1:20">
      <c r="A2346">
        <v>333</v>
      </c>
      <c r="B2346" t="s">
        <v>2957</v>
      </c>
      <c r="C2346" t="s">
        <v>2811</v>
      </c>
      <c r="F2346" t="s">
        <v>2812</v>
      </c>
      <c r="G2346" t="s">
        <v>2813</v>
      </c>
      <c r="H2346" t="s">
        <v>2814</v>
      </c>
      <c r="I2346" t="s">
        <v>2811</v>
      </c>
      <c r="K2346" t="s">
        <v>23</v>
      </c>
      <c r="L2346" t="s">
        <v>24</v>
      </c>
      <c r="M2346" s="2">
        <v>8.0092849073108532</v>
      </c>
      <c r="N2346">
        <v>4</v>
      </c>
      <c r="O2346" t="s">
        <v>25</v>
      </c>
      <c r="P2346" t="s">
        <v>22</v>
      </c>
      <c r="T2346">
        <v>8.0092919869999992</v>
      </c>
    </row>
    <row r="2347" spans="1:20">
      <c r="A2347">
        <v>334</v>
      </c>
      <c r="B2347" t="s">
        <v>2958</v>
      </c>
      <c r="C2347" t="s">
        <v>2811</v>
      </c>
      <c r="F2347" t="s">
        <v>2812</v>
      </c>
      <c r="G2347" t="s">
        <v>2813</v>
      </c>
      <c r="H2347" t="s">
        <v>2814</v>
      </c>
      <c r="I2347" t="s">
        <v>2811</v>
      </c>
      <c r="K2347" t="s">
        <v>23</v>
      </c>
      <c r="L2347" t="s">
        <v>24</v>
      </c>
      <c r="M2347" s="2">
        <v>8.5802937932125154</v>
      </c>
      <c r="N2347">
        <v>4</v>
      </c>
      <c r="O2347" t="s">
        <v>25</v>
      </c>
      <c r="P2347" t="s">
        <v>22</v>
      </c>
      <c r="T2347">
        <v>8.5803013789999998</v>
      </c>
    </row>
    <row r="2348" spans="1:20">
      <c r="A2348">
        <v>335</v>
      </c>
      <c r="B2348" t="s">
        <v>2959</v>
      </c>
      <c r="C2348" t="s">
        <v>2811</v>
      </c>
      <c r="F2348" t="s">
        <v>2812</v>
      </c>
      <c r="G2348" t="s">
        <v>2813</v>
      </c>
      <c r="H2348" t="s">
        <v>2814</v>
      </c>
      <c r="I2348" t="s">
        <v>2811</v>
      </c>
      <c r="K2348" t="s">
        <v>23</v>
      </c>
      <c r="L2348" t="s">
        <v>24</v>
      </c>
      <c r="M2348" s="2">
        <v>18.791840441725189</v>
      </c>
      <c r="N2348">
        <v>4</v>
      </c>
      <c r="O2348" t="s">
        <v>25</v>
      </c>
      <c r="P2348" t="s">
        <v>22</v>
      </c>
      <c r="T2348">
        <v>18.791857050000001</v>
      </c>
    </row>
    <row r="2349" spans="1:20">
      <c r="A2349">
        <v>336</v>
      </c>
      <c r="B2349" t="s">
        <v>2960</v>
      </c>
      <c r="C2349" t="s">
        <v>2811</v>
      </c>
      <c r="F2349" t="s">
        <v>2812</v>
      </c>
      <c r="G2349" t="s">
        <v>2813</v>
      </c>
      <c r="H2349" t="s">
        <v>2814</v>
      </c>
      <c r="I2349" t="s">
        <v>2811</v>
      </c>
      <c r="K2349" t="s">
        <v>23</v>
      </c>
      <c r="L2349" t="s">
        <v>24</v>
      </c>
      <c r="M2349" s="2">
        <v>13.251638361593928</v>
      </c>
      <c r="N2349">
        <v>4</v>
      </c>
      <c r="O2349" t="s">
        <v>25</v>
      </c>
      <c r="P2349" t="s">
        <v>22</v>
      </c>
      <c r="T2349">
        <v>13.251650079999999</v>
      </c>
    </row>
    <row r="2350" spans="1:20">
      <c r="A2350">
        <v>337</v>
      </c>
      <c r="B2350" t="s">
        <v>2961</v>
      </c>
      <c r="C2350" t="s">
        <v>2811</v>
      </c>
      <c r="F2350" t="s">
        <v>2812</v>
      </c>
      <c r="G2350" t="s">
        <v>2813</v>
      </c>
      <c r="H2350" t="s">
        <v>2814</v>
      </c>
      <c r="I2350" t="s">
        <v>2811</v>
      </c>
      <c r="K2350" t="s">
        <v>23</v>
      </c>
      <c r="L2350" t="s">
        <v>24</v>
      </c>
      <c r="M2350" s="2">
        <v>52.483881379637545</v>
      </c>
      <c r="N2350">
        <v>4</v>
      </c>
      <c r="O2350" t="s">
        <v>25</v>
      </c>
      <c r="P2350" t="s">
        <v>22</v>
      </c>
      <c r="T2350">
        <v>52.483927780000002</v>
      </c>
    </row>
    <row r="2351" spans="1:20">
      <c r="A2351">
        <v>338</v>
      </c>
      <c r="B2351" t="s">
        <v>2962</v>
      </c>
      <c r="C2351" t="s">
        <v>2811</v>
      </c>
      <c r="F2351" t="s">
        <v>2812</v>
      </c>
      <c r="G2351" t="s">
        <v>2813</v>
      </c>
      <c r="H2351" t="s">
        <v>2814</v>
      </c>
      <c r="I2351" t="s">
        <v>2811</v>
      </c>
      <c r="K2351" t="s">
        <v>23</v>
      </c>
      <c r="L2351" t="s">
        <v>24</v>
      </c>
      <c r="M2351" s="2">
        <v>54.828245281526911</v>
      </c>
      <c r="N2351">
        <v>4</v>
      </c>
      <c r="O2351" t="s">
        <v>25</v>
      </c>
      <c r="P2351" t="s">
        <v>22</v>
      </c>
      <c r="T2351">
        <v>54.828293760000001</v>
      </c>
    </row>
    <row r="2352" spans="1:20">
      <c r="A2352">
        <v>339</v>
      </c>
      <c r="B2352" t="s">
        <v>2963</v>
      </c>
      <c r="C2352" t="s">
        <v>2811</v>
      </c>
      <c r="F2352" t="s">
        <v>2812</v>
      </c>
      <c r="G2352" t="s">
        <v>2813</v>
      </c>
      <c r="H2352" t="s">
        <v>2814</v>
      </c>
      <c r="I2352" t="s">
        <v>2811</v>
      </c>
      <c r="K2352" t="s">
        <v>23</v>
      </c>
      <c r="L2352" t="s">
        <v>24</v>
      </c>
      <c r="M2352" s="2">
        <v>10.258943123804627</v>
      </c>
      <c r="N2352">
        <v>4</v>
      </c>
      <c r="O2352" t="s">
        <v>25</v>
      </c>
      <c r="P2352" t="s">
        <v>22</v>
      </c>
      <c r="T2352">
        <v>10.25895219</v>
      </c>
    </row>
    <row r="2353" spans="1:20">
      <c r="A2353">
        <v>340</v>
      </c>
      <c r="B2353" t="s">
        <v>2964</v>
      </c>
      <c r="C2353" t="s">
        <v>2811</v>
      </c>
      <c r="F2353" t="s">
        <v>2812</v>
      </c>
      <c r="G2353" t="s">
        <v>2813</v>
      </c>
      <c r="H2353" t="s">
        <v>2814</v>
      </c>
      <c r="I2353" t="s">
        <v>2811</v>
      </c>
      <c r="K2353" t="s">
        <v>23</v>
      </c>
      <c r="L2353" t="s">
        <v>24</v>
      </c>
      <c r="M2353" s="2">
        <v>12.472985410911175</v>
      </c>
      <c r="N2353">
        <v>4</v>
      </c>
      <c r="O2353" t="s">
        <v>25</v>
      </c>
      <c r="P2353" t="s">
        <v>22</v>
      </c>
      <c r="T2353">
        <v>12.472996439999999</v>
      </c>
    </row>
    <row r="2354" spans="1:20">
      <c r="A2354">
        <v>341</v>
      </c>
      <c r="B2354" t="s">
        <v>2965</v>
      </c>
      <c r="C2354" t="s">
        <v>2811</v>
      </c>
      <c r="F2354" t="s">
        <v>2812</v>
      </c>
      <c r="G2354" t="s">
        <v>2813</v>
      </c>
      <c r="H2354" t="s">
        <v>2814</v>
      </c>
      <c r="I2354" t="s">
        <v>2811</v>
      </c>
      <c r="K2354" t="s">
        <v>23</v>
      </c>
      <c r="L2354" t="s">
        <v>24</v>
      </c>
      <c r="M2354" s="2">
        <v>50.883153630221948</v>
      </c>
      <c r="N2354">
        <v>4</v>
      </c>
      <c r="O2354" t="s">
        <v>25</v>
      </c>
      <c r="P2354" t="s">
        <v>2954</v>
      </c>
      <c r="T2354">
        <v>50.8831986</v>
      </c>
    </row>
    <row r="2355" spans="1:20">
      <c r="A2355">
        <v>342</v>
      </c>
      <c r="B2355" t="s">
        <v>2966</v>
      </c>
      <c r="C2355" t="s">
        <v>2811</v>
      </c>
      <c r="F2355" t="s">
        <v>2812</v>
      </c>
      <c r="G2355" t="s">
        <v>2813</v>
      </c>
      <c r="H2355" t="s">
        <v>2814</v>
      </c>
      <c r="I2355" t="s">
        <v>2811</v>
      </c>
      <c r="K2355" t="s">
        <v>23</v>
      </c>
      <c r="L2355" t="s">
        <v>24</v>
      </c>
      <c r="M2355" s="2">
        <v>0.98773258798179331</v>
      </c>
      <c r="N2355">
        <v>4</v>
      </c>
      <c r="O2355" t="s">
        <v>25</v>
      </c>
      <c r="P2355" t="s">
        <v>22</v>
      </c>
      <c r="T2355">
        <v>0.98773346100000003</v>
      </c>
    </row>
    <row r="2356" spans="1:20">
      <c r="A2356">
        <v>343</v>
      </c>
      <c r="B2356" t="s">
        <v>2967</v>
      </c>
      <c r="C2356" t="s">
        <v>2811</v>
      </c>
      <c r="F2356" t="s">
        <v>2812</v>
      </c>
      <c r="G2356" t="s">
        <v>2813</v>
      </c>
      <c r="H2356" t="s">
        <v>2814</v>
      </c>
      <c r="I2356" t="s">
        <v>2811</v>
      </c>
      <c r="K2356" t="s">
        <v>23</v>
      </c>
      <c r="L2356" t="s">
        <v>24</v>
      </c>
      <c r="M2356" s="2">
        <v>48.090939444408754</v>
      </c>
      <c r="N2356">
        <v>4</v>
      </c>
      <c r="O2356" t="s">
        <v>25</v>
      </c>
      <c r="P2356" t="s">
        <v>22</v>
      </c>
      <c r="T2356">
        <v>48.09098195</v>
      </c>
    </row>
    <row r="2357" spans="1:20">
      <c r="A2357">
        <v>345</v>
      </c>
      <c r="B2357" t="s">
        <v>2968</v>
      </c>
      <c r="C2357" t="s">
        <v>2811</v>
      </c>
      <c r="F2357" t="s">
        <v>2812</v>
      </c>
      <c r="G2357" t="s">
        <v>2813</v>
      </c>
      <c r="H2357" t="s">
        <v>2814</v>
      </c>
      <c r="I2357" t="s">
        <v>2811</v>
      </c>
      <c r="K2357" t="s">
        <v>23</v>
      </c>
      <c r="L2357" t="s">
        <v>24</v>
      </c>
      <c r="M2357" s="2">
        <v>17.276964518169642</v>
      </c>
      <c r="N2357">
        <v>4</v>
      </c>
      <c r="O2357" t="s">
        <v>25</v>
      </c>
      <c r="P2357" t="s">
        <v>22</v>
      </c>
      <c r="T2357">
        <v>17.276979789999999</v>
      </c>
    </row>
    <row r="2358" spans="1:20">
      <c r="A2358">
        <v>346</v>
      </c>
      <c r="B2358" t="s">
        <v>2969</v>
      </c>
      <c r="C2358" t="s">
        <v>2811</v>
      </c>
      <c r="F2358" t="s">
        <v>2812</v>
      </c>
      <c r="G2358" t="s">
        <v>2813</v>
      </c>
      <c r="H2358" t="s">
        <v>2814</v>
      </c>
      <c r="I2358" t="s">
        <v>2811</v>
      </c>
      <c r="K2358" t="s">
        <v>23</v>
      </c>
      <c r="L2358" t="s">
        <v>24</v>
      </c>
      <c r="M2358" s="2">
        <v>4.8300520032815562E-2</v>
      </c>
      <c r="N2358">
        <v>4</v>
      </c>
      <c r="O2358" t="s">
        <v>25</v>
      </c>
      <c r="P2358" t="s">
        <v>22</v>
      </c>
      <c r="T2358">
        <v>4.8300562999999998E-2</v>
      </c>
    </row>
    <row r="2359" spans="1:20">
      <c r="A2359">
        <v>347</v>
      </c>
      <c r="B2359" t="s">
        <v>2970</v>
      </c>
      <c r="C2359" t="s">
        <v>2811</v>
      </c>
      <c r="F2359" t="s">
        <v>2812</v>
      </c>
      <c r="G2359" t="s">
        <v>2813</v>
      </c>
      <c r="H2359" t="s">
        <v>2814</v>
      </c>
      <c r="I2359" t="s">
        <v>2811</v>
      </c>
      <c r="K2359" t="s">
        <v>23</v>
      </c>
      <c r="L2359" t="s">
        <v>24</v>
      </c>
      <c r="M2359" s="2">
        <v>3.4553928601434198</v>
      </c>
      <c r="N2359">
        <v>4</v>
      </c>
      <c r="O2359" t="s">
        <v>25</v>
      </c>
      <c r="P2359" t="s">
        <v>22</v>
      </c>
      <c r="T2359">
        <v>3.4553959139999999</v>
      </c>
    </row>
    <row r="2360" spans="1:20">
      <c r="A2360">
        <v>348</v>
      </c>
      <c r="B2360" t="s">
        <v>2971</v>
      </c>
      <c r="C2360" t="s">
        <v>2811</v>
      </c>
      <c r="F2360" t="s">
        <v>2812</v>
      </c>
      <c r="G2360" t="s">
        <v>2813</v>
      </c>
      <c r="H2360" t="s">
        <v>2814</v>
      </c>
      <c r="I2360" t="s">
        <v>2811</v>
      </c>
      <c r="K2360" t="s">
        <v>23</v>
      </c>
      <c r="L2360" t="s">
        <v>24</v>
      </c>
      <c r="M2360" s="2">
        <v>5.436710973446079</v>
      </c>
      <c r="N2360">
        <v>4</v>
      </c>
      <c r="O2360" t="s">
        <v>25</v>
      </c>
      <c r="P2360" t="s">
        <v>22</v>
      </c>
      <c r="T2360">
        <v>5.436715779</v>
      </c>
    </row>
    <row r="2361" spans="1:20">
      <c r="A2361">
        <v>349</v>
      </c>
      <c r="B2361" t="s">
        <v>2972</v>
      </c>
      <c r="C2361" t="s">
        <v>2811</v>
      </c>
      <c r="F2361" t="s">
        <v>2812</v>
      </c>
      <c r="G2361" t="s">
        <v>2813</v>
      </c>
      <c r="H2361" t="s">
        <v>2814</v>
      </c>
      <c r="I2361" t="s">
        <v>2811</v>
      </c>
      <c r="K2361" t="s">
        <v>23</v>
      </c>
      <c r="L2361" t="s">
        <v>24</v>
      </c>
      <c r="M2361" s="2">
        <v>0.54483618212638929</v>
      </c>
      <c r="N2361">
        <v>4</v>
      </c>
      <c r="O2361" t="s">
        <v>25</v>
      </c>
      <c r="P2361" t="s">
        <v>22</v>
      </c>
      <c r="T2361">
        <v>0.54483666399999997</v>
      </c>
    </row>
    <row r="2362" spans="1:20">
      <c r="A2362">
        <v>353</v>
      </c>
      <c r="B2362" t="s">
        <v>2827</v>
      </c>
      <c r="C2362" t="s">
        <v>2811</v>
      </c>
      <c r="F2362" t="s">
        <v>2812</v>
      </c>
      <c r="G2362" t="s">
        <v>2813</v>
      </c>
      <c r="H2362" t="s">
        <v>2814</v>
      </c>
      <c r="I2362" t="s">
        <v>2811</v>
      </c>
      <c r="K2362" t="s">
        <v>23</v>
      </c>
      <c r="L2362" t="s">
        <v>24</v>
      </c>
      <c r="M2362" s="2">
        <v>5.1563397399465263</v>
      </c>
      <c r="N2362">
        <v>4</v>
      </c>
      <c r="O2362" t="s">
        <v>25</v>
      </c>
      <c r="P2362" t="s">
        <v>22</v>
      </c>
      <c r="T2362">
        <v>5.1563442979999996</v>
      </c>
    </row>
    <row r="2363" spans="1:20">
      <c r="A2363">
        <v>355</v>
      </c>
      <c r="B2363" t="s">
        <v>2973</v>
      </c>
      <c r="C2363" t="s">
        <v>2811</v>
      </c>
      <c r="F2363" t="s">
        <v>2812</v>
      </c>
      <c r="G2363" t="s">
        <v>2813</v>
      </c>
      <c r="H2363" t="s">
        <v>2814</v>
      </c>
      <c r="I2363" t="s">
        <v>2811</v>
      </c>
      <c r="K2363" t="s">
        <v>23</v>
      </c>
      <c r="L2363" t="s">
        <v>24</v>
      </c>
      <c r="M2363" s="2">
        <v>7.6326264956039989</v>
      </c>
      <c r="N2363">
        <v>4</v>
      </c>
      <c r="O2363" t="s">
        <v>25</v>
      </c>
      <c r="P2363" t="s">
        <v>22</v>
      </c>
      <c r="T2363">
        <v>7.6326332429999999</v>
      </c>
    </row>
    <row r="2364" spans="1:20">
      <c r="A2364">
        <v>356</v>
      </c>
      <c r="B2364" t="s">
        <v>2974</v>
      </c>
      <c r="C2364" t="s">
        <v>2811</v>
      </c>
      <c r="F2364" t="s">
        <v>2812</v>
      </c>
      <c r="G2364" t="s">
        <v>2813</v>
      </c>
      <c r="H2364" t="s">
        <v>2814</v>
      </c>
      <c r="I2364" t="s">
        <v>2811</v>
      </c>
      <c r="K2364" t="s">
        <v>23</v>
      </c>
      <c r="L2364" t="s">
        <v>24</v>
      </c>
      <c r="M2364" s="2">
        <v>9.2567399811211644</v>
      </c>
      <c r="N2364">
        <v>4</v>
      </c>
      <c r="O2364" t="s">
        <v>25</v>
      </c>
      <c r="P2364" t="s">
        <v>22</v>
      </c>
      <c r="T2364">
        <v>9.2567481639999993</v>
      </c>
    </row>
    <row r="2365" spans="1:20">
      <c r="A2365">
        <v>358</v>
      </c>
      <c r="B2365" t="s">
        <v>2975</v>
      </c>
      <c r="C2365" t="s">
        <v>2811</v>
      </c>
      <c r="F2365" t="s">
        <v>2812</v>
      </c>
      <c r="G2365" t="s">
        <v>2813</v>
      </c>
      <c r="H2365" t="s">
        <v>2814</v>
      </c>
      <c r="I2365" t="s">
        <v>2811</v>
      </c>
      <c r="K2365" t="s">
        <v>23</v>
      </c>
      <c r="L2365" t="s">
        <v>24</v>
      </c>
      <c r="M2365" s="2">
        <v>2.9104626451125069</v>
      </c>
      <c r="N2365">
        <v>4</v>
      </c>
      <c r="O2365" t="s">
        <v>25</v>
      </c>
      <c r="P2365" t="s">
        <v>22</v>
      </c>
      <c r="T2365">
        <v>2.9104652180000001</v>
      </c>
    </row>
    <row r="2366" spans="1:20">
      <c r="A2366">
        <v>360</v>
      </c>
      <c r="B2366" t="s">
        <v>2976</v>
      </c>
      <c r="C2366" t="s">
        <v>2811</v>
      </c>
      <c r="F2366" t="s">
        <v>2812</v>
      </c>
      <c r="G2366" t="s">
        <v>2813</v>
      </c>
      <c r="H2366" t="s">
        <v>2814</v>
      </c>
      <c r="I2366" t="s">
        <v>2811</v>
      </c>
      <c r="K2366" t="s">
        <v>23</v>
      </c>
      <c r="L2366" t="s">
        <v>24</v>
      </c>
      <c r="M2366" s="2">
        <v>47.899209189346799</v>
      </c>
      <c r="N2366">
        <v>4</v>
      </c>
      <c r="O2366" t="s">
        <v>25</v>
      </c>
      <c r="P2366" t="s">
        <v>22</v>
      </c>
      <c r="T2366">
        <v>47.899251530000001</v>
      </c>
    </row>
    <row r="2367" spans="1:20">
      <c r="A2367">
        <v>361</v>
      </c>
      <c r="B2367" t="s">
        <v>2977</v>
      </c>
      <c r="C2367" t="s">
        <v>2811</v>
      </c>
      <c r="F2367" t="s">
        <v>2812</v>
      </c>
      <c r="G2367" t="s">
        <v>2813</v>
      </c>
      <c r="H2367" t="s">
        <v>2814</v>
      </c>
      <c r="I2367" t="s">
        <v>2811</v>
      </c>
      <c r="K2367" t="s">
        <v>23</v>
      </c>
      <c r="L2367" t="s">
        <v>24</v>
      </c>
      <c r="M2367" s="2">
        <v>18.792935557444537</v>
      </c>
      <c r="N2367">
        <v>4</v>
      </c>
      <c r="O2367" t="s">
        <v>25</v>
      </c>
      <c r="P2367" t="s">
        <v>22</v>
      </c>
      <c r="T2367">
        <v>18.79295217</v>
      </c>
    </row>
    <row r="2368" spans="1:20">
      <c r="A2368">
        <v>362</v>
      </c>
      <c r="B2368" t="s">
        <v>2978</v>
      </c>
      <c r="C2368" t="s">
        <v>2811</v>
      </c>
      <c r="F2368" t="s">
        <v>2812</v>
      </c>
      <c r="G2368" t="s">
        <v>2813</v>
      </c>
      <c r="H2368" t="s">
        <v>2814</v>
      </c>
      <c r="I2368" t="s">
        <v>2811</v>
      </c>
      <c r="K2368" t="s">
        <v>23</v>
      </c>
      <c r="L2368" t="s">
        <v>24</v>
      </c>
      <c r="M2368" s="2">
        <v>2.6416656617723371</v>
      </c>
      <c r="N2368">
        <v>4</v>
      </c>
      <c r="O2368" t="s">
        <v>25</v>
      </c>
      <c r="P2368" t="s">
        <v>22</v>
      </c>
      <c r="T2368">
        <v>2.6416679969999999</v>
      </c>
    </row>
    <row r="2369" spans="1:20">
      <c r="A2369">
        <v>363</v>
      </c>
      <c r="B2369" t="s">
        <v>2979</v>
      </c>
      <c r="C2369" t="s">
        <v>2811</v>
      </c>
      <c r="F2369" t="s">
        <v>2812</v>
      </c>
      <c r="G2369" t="s">
        <v>2813</v>
      </c>
      <c r="H2369" t="s">
        <v>2814</v>
      </c>
      <c r="I2369" t="s">
        <v>2811</v>
      </c>
      <c r="K2369" t="s">
        <v>23</v>
      </c>
      <c r="L2369" t="s">
        <v>24</v>
      </c>
      <c r="M2369" s="2">
        <v>44.899520294747035</v>
      </c>
      <c r="N2369">
        <v>4</v>
      </c>
      <c r="O2369" t="s">
        <v>25</v>
      </c>
      <c r="P2369" t="s">
        <v>22</v>
      </c>
      <c r="T2369">
        <v>44.899559979999999</v>
      </c>
    </row>
    <row r="2370" spans="1:20">
      <c r="A2370">
        <v>364</v>
      </c>
      <c r="B2370" t="s">
        <v>2980</v>
      </c>
      <c r="C2370" t="s">
        <v>2811</v>
      </c>
      <c r="F2370" t="s">
        <v>2812</v>
      </c>
      <c r="G2370" t="s">
        <v>2813</v>
      </c>
      <c r="H2370" t="s">
        <v>2814</v>
      </c>
      <c r="I2370" t="s">
        <v>2811</v>
      </c>
      <c r="K2370" t="s">
        <v>23</v>
      </c>
      <c r="L2370" t="s">
        <v>24</v>
      </c>
      <c r="M2370" s="2">
        <v>26.026253984570751</v>
      </c>
      <c r="N2370">
        <v>4</v>
      </c>
      <c r="O2370" t="s">
        <v>25</v>
      </c>
      <c r="P2370" t="s">
        <v>22</v>
      </c>
      <c r="T2370">
        <v>26.02627699</v>
      </c>
    </row>
    <row r="2371" spans="1:20">
      <c r="A2371">
        <v>365</v>
      </c>
      <c r="B2371" t="s">
        <v>2981</v>
      </c>
      <c r="C2371" t="s">
        <v>2811</v>
      </c>
      <c r="F2371" t="s">
        <v>2812</v>
      </c>
      <c r="G2371" t="s">
        <v>2813</v>
      </c>
      <c r="H2371" t="s">
        <v>2814</v>
      </c>
      <c r="I2371" t="s">
        <v>2811</v>
      </c>
      <c r="K2371" t="s">
        <v>23</v>
      </c>
      <c r="L2371" t="s">
        <v>24</v>
      </c>
      <c r="M2371" s="2">
        <v>25.552316882718944</v>
      </c>
      <c r="N2371">
        <v>4</v>
      </c>
      <c r="O2371" t="s">
        <v>25</v>
      </c>
      <c r="P2371" t="s">
        <v>22</v>
      </c>
      <c r="T2371">
        <v>25.552339480000001</v>
      </c>
    </row>
    <row r="2372" spans="1:20">
      <c r="A2372">
        <v>366</v>
      </c>
      <c r="B2372" t="s">
        <v>2982</v>
      </c>
      <c r="C2372" t="s">
        <v>2811</v>
      </c>
      <c r="F2372" t="s">
        <v>2812</v>
      </c>
      <c r="G2372" t="s">
        <v>2813</v>
      </c>
      <c r="H2372" t="s">
        <v>2814</v>
      </c>
      <c r="I2372" t="s">
        <v>2811</v>
      </c>
      <c r="K2372" t="s">
        <v>23</v>
      </c>
      <c r="L2372" t="s">
        <v>24</v>
      </c>
      <c r="M2372" s="2">
        <v>18.902528320722734</v>
      </c>
      <c r="N2372">
        <v>4</v>
      </c>
      <c r="O2372" t="s">
        <v>25</v>
      </c>
      <c r="P2372" t="s">
        <v>22</v>
      </c>
      <c r="T2372">
        <v>18.902545029999999</v>
      </c>
    </row>
    <row r="2373" spans="1:20">
      <c r="A2373">
        <v>367</v>
      </c>
      <c r="B2373" t="s">
        <v>2983</v>
      </c>
      <c r="C2373" t="s">
        <v>2811</v>
      </c>
      <c r="F2373" t="s">
        <v>2812</v>
      </c>
      <c r="G2373" t="s">
        <v>2813</v>
      </c>
      <c r="H2373" t="s">
        <v>2814</v>
      </c>
      <c r="I2373" t="s">
        <v>2811</v>
      </c>
      <c r="K2373" t="s">
        <v>23</v>
      </c>
      <c r="L2373" t="s">
        <v>24</v>
      </c>
      <c r="M2373" s="2">
        <v>34.398014930093943</v>
      </c>
      <c r="N2373">
        <v>4</v>
      </c>
      <c r="O2373" t="s">
        <v>25</v>
      </c>
      <c r="P2373" t="s">
        <v>22</v>
      </c>
      <c r="T2373">
        <v>34.398045349999997</v>
      </c>
    </row>
    <row r="2374" spans="1:20">
      <c r="A2374">
        <v>370</v>
      </c>
      <c r="B2374" t="s">
        <v>2984</v>
      </c>
      <c r="C2374" t="s">
        <v>2811</v>
      </c>
      <c r="F2374" t="s">
        <v>2812</v>
      </c>
      <c r="G2374" t="s">
        <v>2813</v>
      </c>
      <c r="H2374" t="s">
        <v>2814</v>
      </c>
      <c r="I2374" t="s">
        <v>2811</v>
      </c>
      <c r="K2374" t="s">
        <v>23</v>
      </c>
      <c r="L2374" t="s">
        <v>24</v>
      </c>
      <c r="M2374" s="2">
        <v>11.27827212456077</v>
      </c>
      <c r="N2374">
        <v>4</v>
      </c>
      <c r="O2374" t="s">
        <v>25</v>
      </c>
      <c r="P2374" t="s">
        <v>22</v>
      </c>
      <c r="T2374">
        <v>11.2782821</v>
      </c>
    </row>
    <row r="2375" spans="1:20">
      <c r="A2375">
        <v>372</v>
      </c>
      <c r="B2375" t="s">
        <v>2985</v>
      </c>
      <c r="C2375" t="s">
        <v>2811</v>
      </c>
      <c r="F2375" t="s">
        <v>2812</v>
      </c>
      <c r="G2375" t="s">
        <v>2813</v>
      </c>
      <c r="H2375" t="s">
        <v>2814</v>
      </c>
      <c r="I2375" t="s">
        <v>2811</v>
      </c>
      <c r="K2375" t="s">
        <v>23</v>
      </c>
      <c r="L2375" t="s">
        <v>24</v>
      </c>
      <c r="M2375" s="2">
        <v>38.639444952382838</v>
      </c>
      <c r="N2375">
        <v>4</v>
      </c>
      <c r="O2375" t="s">
        <v>25</v>
      </c>
      <c r="P2375" t="s">
        <v>22</v>
      </c>
      <c r="T2375">
        <v>38.639479100000003</v>
      </c>
    </row>
    <row r="2376" spans="1:20">
      <c r="A2376">
        <v>373</v>
      </c>
      <c r="B2376" t="s">
        <v>2986</v>
      </c>
      <c r="C2376" t="s">
        <v>2811</v>
      </c>
      <c r="F2376" t="s">
        <v>2812</v>
      </c>
      <c r="G2376" t="s">
        <v>2813</v>
      </c>
      <c r="H2376" t="s">
        <v>2814</v>
      </c>
      <c r="I2376" t="s">
        <v>2811</v>
      </c>
      <c r="K2376" t="s">
        <v>23</v>
      </c>
      <c r="L2376" t="s">
        <v>24</v>
      </c>
      <c r="M2376" s="2">
        <v>35.84858038083847</v>
      </c>
      <c r="N2376">
        <v>4</v>
      </c>
      <c r="O2376" t="s">
        <v>25</v>
      </c>
      <c r="P2376" t="s">
        <v>22</v>
      </c>
      <c r="T2376">
        <v>35.848612080000002</v>
      </c>
    </row>
    <row r="2377" spans="1:20">
      <c r="A2377">
        <v>374</v>
      </c>
      <c r="B2377" t="s">
        <v>2987</v>
      </c>
      <c r="C2377" t="s">
        <v>2811</v>
      </c>
      <c r="F2377" t="s">
        <v>2812</v>
      </c>
      <c r="G2377" t="s">
        <v>2813</v>
      </c>
      <c r="H2377" t="s">
        <v>2814</v>
      </c>
      <c r="I2377" t="s">
        <v>2811</v>
      </c>
      <c r="K2377" t="s">
        <v>23</v>
      </c>
      <c r="L2377" t="s">
        <v>24</v>
      </c>
      <c r="M2377" s="2">
        <v>3.493145604246255</v>
      </c>
      <c r="N2377">
        <v>4</v>
      </c>
      <c r="O2377" t="s">
        <v>25</v>
      </c>
      <c r="P2377" t="s">
        <v>22</v>
      </c>
      <c r="T2377">
        <v>3.4931486939999998</v>
      </c>
    </row>
    <row r="2378" spans="1:20">
      <c r="A2378">
        <v>376</v>
      </c>
      <c r="B2378" t="s">
        <v>2988</v>
      </c>
      <c r="C2378" t="s">
        <v>2811</v>
      </c>
      <c r="F2378" t="s">
        <v>2812</v>
      </c>
      <c r="G2378" t="s">
        <v>2813</v>
      </c>
      <c r="H2378" t="s">
        <v>2814</v>
      </c>
      <c r="I2378" t="s">
        <v>2811</v>
      </c>
      <c r="K2378" t="s">
        <v>23</v>
      </c>
      <c r="L2378" t="s">
        <v>24</v>
      </c>
      <c r="M2378" s="2">
        <v>1.9177520793899467</v>
      </c>
      <c r="N2378">
        <v>4</v>
      </c>
      <c r="O2378" t="s">
        <v>25</v>
      </c>
      <c r="P2378" t="s">
        <v>22</v>
      </c>
      <c r="T2378">
        <v>1.917753775</v>
      </c>
    </row>
    <row r="2379" spans="1:20">
      <c r="A2379">
        <v>377</v>
      </c>
      <c r="B2379" t="s">
        <v>2989</v>
      </c>
      <c r="C2379" t="s">
        <v>2811</v>
      </c>
      <c r="F2379" t="s">
        <v>2812</v>
      </c>
      <c r="G2379" t="s">
        <v>2813</v>
      </c>
      <c r="H2379" t="s">
        <v>2814</v>
      </c>
      <c r="I2379" t="s">
        <v>2811</v>
      </c>
      <c r="K2379" t="s">
        <v>23</v>
      </c>
      <c r="L2379" t="s">
        <v>24</v>
      </c>
      <c r="M2379" s="2">
        <v>0.89258715942730904</v>
      </c>
      <c r="N2379">
        <v>4</v>
      </c>
      <c r="O2379" t="s">
        <v>25</v>
      </c>
      <c r="P2379" t="s">
        <v>22</v>
      </c>
      <c r="T2379">
        <v>0.89258794799999996</v>
      </c>
    </row>
    <row r="2380" spans="1:20">
      <c r="A2380">
        <v>378</v>
      </c>
      <c r="B2380" t="s">
        <v>2990</v>
      </c>
      <c r="C2380" t="s">
        <v>2811</v>
      </c>
      <c r="F2380" t="s">
        <v>2812</v>
      </c>
      <c r="G2380" t="s">
        <v>2813</v>
      </c>
      <c r="H2380" t="s">
        <v>2814</v>
      </c>
      <c r="I2380" t="s">
        <v>2811</v>
      </c>
      <c r="K2380" t="s">
        <v>23</v>
      </c>
      <c r="L2380" t="s">
        <v>24</v>
      </c>
      <c r="M2380" s="2">
        <v>11.24716421126503</v>
      </c>
      <c r="N2380">
        <v>4</v>
      </c>
      <c r="O2380" t="s">
        <v>25</v>
      </c>
      <c r="P2380" t="s">
        <v>22</v>
      </c>
      <c r="T2380">
        <v>11.24717416</v>
      </c>
    </row>
    <row r="2381" spans="1:20">
      <c r="A2381">
        <v>379</v>
      </c>
      <c r="B2381" t="s">
        <v>2991</v>
      </c>
      <c r="C2381" t="s">
        <v>2811</v>
      </c>
      <c r="F2381" t="s">
        <v>2812</v>
      </c>
      <c r="G2381" t="s">
        <v>2813</v>
      </c>
      <c r="H2381" t="s">
        <v>2814</v>
      </c>
      <c r="I2381" t="s">
        <v>2811</v>
      </c>
      <c r="K2381" t="s">
        <v>23</v>
      </c>
      <c r="L2381" t="s">
        <v>24</v>
      </c>
      <c r="M2381" s="2">
        <v>6.1278462190439003</v>
      </c>
      <c r="N2381">
        <v>4</v>
      </c>
      <c r="O2381" t="s">
        <v>25</v>
      </c>
      <c r="P2381" t="s">
        <v>22</v>
      </c>
      <c r="T2381">
        <v>6.1278516359999999</v>
      </c>
    </row>
    <row r="2382" spans="1:20">
      <c r="A2382">
        <v>380</v>
      </c>
      <c r="B2382" t="s">
        <v>2992</v>
      </c>
      <c r="C2382" t="s">
        <v>2811</v>
      </c>
      <c r="F2382" t="s">
        <v>2812</v>
      </c>
      <c r="G2382" t="s">
        <v>2813</v>
      </c>
      <c r="H2382" t="s">
        <v>2814</v>
      </c>
      <c r="I2382" t="s">
        <v>2811</v>
      </c>
      <c r="K2382" t="s">
        <v>23</v>
      </c>
      <c r="L2382" t="s">
        <v>24</v>
      </c>
      <c r="M2382" s="2">
        <v>3.7971851089486663</v>
      </c>
      <c r="N2382">
        <v>4</v>
      </c>
      <c r="O2382" t="s">
        <v>25</v>
      </c>
      <c r="P2382" t="s">
        <v>22</v>
      </c>
      <c r="T2382">
        <v>3.7971884660000002</v>
      </c>
    </row>
    <row r="2383" spans="1:20">
      <c r="A2383">
        <v>381</v>
      </c>
      <c r="B2383" t="s">
        <v>2993</v>
      </c>
      <c r="C2383" t="s">
        <v>2811</v>
      </c>
      <c r="F2383" t="s">
        <v>2812</v>
      </c>
      <c r="G2383" t="s">
        <v>2813</v>
      </c>
      <c r="H2383" t="s">
        <v>2814</v>
      </c>
      <c r="I2383" t="s">
        <v>2811</v>
      </c>
      <c r="K2383" t="s">
        <v>23</v>
      </c>
      <c r="L2383" t="s">
        <v>24</v>
      </c>
      <c r="M2383" s="2">
        <v>2.8891230979080076</v>
      </c>
      <c r="N2383">
        <v>4</v>
      </c>
      <c r="O2383" t="s">
        <v>25</v>
      </c>
      <c r="P2383" t="s">
        <v>22</v>
      </c>
      <c r="T2383">
        <v>2.8891256520000002</v>
      </c>
    </row>
    <row r="2384" spans="1:20">
      <c r="A2384">
        <v>385</v>
      </c>
      <c r="B2384" t="s">
        <v>2994</v>
      </c>
      <c r="C2384" t="s">
        <v>2811</v>
      </c>
      <c r="F2384" t="s">
        <v>2812</v>
      </c>
      <c r="G2384" t="s">
        <v>2813</v>
      </c>
      <c r="H2384" t="s">
        <v>2814</v>
      </c>
      <c r="I2384" t="s">
        <v>2811</v>
      </c>
      <c r="K2384" t="s">
        <v>23</v>
      </c>
      <c r="L2384" t="s">
        <v>24</v>
      </c>
      <c r="M2384" s="2">
        <v>22.898217437717143</v>
      </c>
      <c r="N2384">
        <v>4</v>
      </c>
      <c r="O2384" t="s">
        <v>25</v>
      </c>
      <c r="P2384" t="s">
        <v>22</v>
      </c>
      <c r="T2384">
        <v>22.898237680000001</v>
      </c>
    </row>
    <row r="2385" spans="1:20">
      <c r="A2385">
        <v>386</v>
      </c>
      <c r="B2385" t="s">
        <v>2995</v>
      </c>
      <c r="C2385" t="s">
        <v>2811</v>
      </c>
      <c r="F2385" t="s">
        <v>2812</v>
      </c>
      <c r="G2385" t="s">
        <v>2813</v>
      </c>
      <c r="H2385" t="s">
        <v>2814</v>
      </c>
      <c r="I2385" t="s">
        <v>2811</v>
      </c>
      <c r="K2385" t="s">
        <v>23</v>
      </c>
      <c r="L2385" t="s">
        <v>24</v>
      </c>
      <c r="M2385" s="2">
        <v>16.280373630419632</v>
      </c>
      <c r="N2385">
        <v>4</v>
      </c>
      <c r="O2385" t="s">
        <v>25</v>
      </c>
      <c r="P2385" t="s">
        <v>22</v>
      </c>
      <c r="T2385">
        <v>16.28038802</v>
      </c>
    </row>
    <row r="2386" spans="1:20">
      <c r="A2386">
        <v>387</v>
      </c>
      <c r="B2386" t="s">
        <v>2996</v>
      </c>
      <c r="C2386" t="s">
        <v>2811</v>
      </c>
      <c r="F2386" t="s">
        <v>2812</v>
      </c>
      <c r="G2386" t="s">
        <v>2813</v>
      </c>
      <c r="H2386" t="s">
        <v>2814</v>
      </c>
      <c r="I2386" t="s">
        <v>2811</v>
      </c>
      <c r="K2386" t="s">
        <v>23</v>
      </c>
      <c r="L2386" t="s">
        <v>24</v>
      </c>
      <c r="M2386" s="2">
        <v>0.57966064084252977</v>
      </c>
      <c r="N2386">
        <v>4</v>
      </c>
      <c r="O2386" t="s">
        <v>25</v>
      </c>
      <c r="P2386" t="s">
        <v>22</v>
      </c>
      <c r="T2386">
        <v>0.57966115299999998</v>
      </c>
    </row>
    <row r="2387" spans="1:20">
      <c r="A2387">
        <v>388</v>
      </c>
      <c r="B2387" t="s">
        <v>2997</v>
      </c>
      <c r="C2387" t="s">
        <v>2811</v>
      </c>
      <c r="F2387" t="s">
        <v>2812</v>
      </c>
      <c r="G2387" t="s">
        <v>2813</v>
      </c>
      <c r="H2387" t="s">
        <v>2814</v>
      </c>
      <c r="I2387" t="s">
        <v>2811</v>
      </c>
      <c r="K2387" t="s">
        <v>23</v>
      </c>
      <c r="L2387" t="s">
        <v>24</v>
      </c>
      <c r="M2387" s="2">
        <v>1.478658081080146</v>
      </c>
      <c r="N2387">
        <v>4</v>
      </c>
      <c r="O2387" t="s">
        <v>25</v>
      </c>
      <c r="P2387" t="s">
        <v>22</v>
      </c>
      <c r="T2387">
        <v>1.4786593880000001</v>
      </c>
    </row>
    <row r="2388" spans="1:20">
      <c r="A2388">
        <v>389</v>
      </c>
      <c r="B2388" t="s">
        <v>2998</v>
      </c>
      <c r="C2388" t="s">
        <v>2811</v>
      </c>
      <c r="F2388" t="s">
        <v>2812</v>
      </c>
      <c r="G2388" t="s">
        <v>2813</v>
      </c>
      <c r="H2388" t="s">
        <v>2814</v>
      </c>
      <c r="I2388" t="s">
        <v>2811</v>
      </c>
      <c r="K2388" t="s">
        <v>23</v>
      </c>
      <c r="L2388" t="s">
        <v>24</v>
      </c>
      <c r="M2388" s="2">
        <v>4.9997358396386335</v>
      </c>
      <c r="N2388">
        <v>4</v>
      </c>
      <c r="O2388" t="s">
        <v>25</v>
      </c>
      <c r="P2388" t="s">
        <v>22</v>
      </c>
      <c r="T2388">
        <v>4.9997402600000003</v>
      </c>
    </row>
    <row r="2389" spans="1:20">
      <c r="A2389">
        <v>392</v>
      </c>
      <c r="B2389" t="s">
        <v>2999</v>
      </c>
      <c r="C2389" t="s">
        <v>2811</v>
      </c>
      <c r="F2389" t="s">
        <v>2812</v>
      </c>
      <c r="G2389" t="s">
        <v>2813</v>
      </c>
      <c r="H2389" t="s">
        <v>2814</v>
      </c>
      <c r="I2389" t="s">
        <v>2811</v>
      </c>
      <c r="K2389" t="s">
        <v>23</v>
      </c>
      <c r="L2389" t="s">
        <v>24</v>
      </c>
      <c r="M2389" s="2">
        <v>136.37748306094105</v>
      </c>
      <c r="N2389">
        <v>4</v>
      </c>
      <c r="O2389" t="s">
        <v>25</v>
      </c>
      <c r="T2389">
        <v>136.37760359999999</v>
      </c>
    </row>
    <row r="2390" spans="1:20">
      <c r="A2390">
        <v>393</v>
      </c>
      <c r="B2390" t="s">
        <v>3000</v>
      </c>
      <c r="C2390" t="s">
        <v>2811</v>
      </c>
      <c r="F2390" t="s">
        <v>2812</v>
      </c>
      <c r="G2390" t="s">
        <v>2813</v>
      </c>
      <c r="H2390" t="s">
        <v>2814</v>
      </c>
      <c r="I2390" t="s">
        <v>2811</v>
      </c>
      <c r="K2390" t="s">
        <v>23</v>
      </c>
      <c r="L2390" t="s">
        <v>24</v>
      </c>
      <c r="M2390" s="2">
        <v>141.91517584003398</v>
      </c>
      <c r="N2390">
        <v>4</v>
      </c>
      <c r="O2390" t="s">
        <v>25</v>
      </c>
      <c r="T2390">
        <v>141.91530130000001</v>
      </c>
    </row>
    <row r="2391" spans="1:20">
      <c r="A2391">
        <v>396</v>
      </c>
      <c r="B2391" t="s">
        <v>2826</v>
      </c>
      <c r="C2391" t="s">
        <v>2811</v>
      </c>
      <c r="F2391" t="s">
        <v>2812</v>
      </c>
      <c r="G2391" t="s">
        <v>2813</v>
      </c>
      <c r="H2391" t="s">
        <v>2814</v>
      </c>
      <c r="I2391" t="s">
        <v>2811</v>
      </c>
      <c r="K2391" t="s">
        <v>23</v>
      </c>
      <c r="L2391" t="s">
        <v>24</v>
      </c>
      <c r="M2391" s="2">
        <v>1.7148475499523086</v>
      </c>
      <c r="N2391">
        <v>4</v>
      </c>
      <c r="O2391" t="s">
        <v>25</v>
      </c>
      <c r="P2391" t="s">
        <v>22</v>
      </c>
      <c r="T2391">
        <v>1.714849066</v>
      </c>
    </row>
    <row r="2392" spans="1:20">
      <c r="A2392">
        <v>397</v>
      </c>
      <c r="B2392" t="s">
        <v>2821</v>
      </c>
      <c r="C2392" t="s">
        <v>2811</v>
      </c>
      <c r="F2392" t="s">
        <v>2812</v>
      </c>
      <c r="G2392" t="s">
        <v>2813</v>
      </c>
      <c r="H2392" t="s">
        <v>2814</v>
      </c>
      <c r="I2392" t="s">
        <v>2811</v>
      </c>
      <c r="K2392" t="s">
        <v>23</v>
      </c>
      <c r="L2392" t="s">
        <v>24</v>
      </c>
      <c r="M2392" s="2">
        <v>4.7053101070953778</v>
      </c>
      <c r="N2392">
        <v>4</v>
      </c>
      <c r="O2392" t="s">
        <v>25</v>
      </c>
      <c r="P2392" t="s">
        <v>22</v>
      </c>
      <c r="T2392">
        <v>4.7053142680000004</v>
      </c>
    </row>
    <row r="2393" spans="1:20">
      <c r="A2393">
        <v>399</v>
      </c>
      <c r="B2393" t="s">
        <v>2821</v>
      </c>
      <c r="C2393" t="s">
        <v>2811</v>
      </c>
      <c r="F2393" t="s">
        <v>2812</v>
      </c>
      <c r="G2393" t="s">
        <v>2813</v>
      </c>
      <c r="H2393" t="s">
        <v>2814</v>
      </c>
      <c r="I2393" t="s">
        <v>2811</v>
      </c>
      <c r="K2393" t="s">
        <v>23</v>
      </c>
      <c r="L2393" t="s">
        <v>24</v>
      </c>
      <c r="M2393" s="2">
        <v>1.0101604216602502</v>
      </c>
      <c r="N2393">
        <v>4</v>
      </c>
      <c r="O2393" t="s">
        <v>25</v>
      </c>
      <c r="P2393" t="s">
        <v>22</v>
      </c>
      <c r="T2393">
        <v>1.0101613149999999</v>
      </c>
    </row>
    <row r="2394" spans="1:20">
      <c r="A2394">
        <v>400</v>
      </c>
      <c r="B2394" t="s">
        <v>2826</v>
      </c>
      <c r="C2394" t="s">
        <v>2811</v>
      </c>
      <c r="F2394" t="s">
        <v>2812</v>
      </c>
      <c r="G2394" t="s">
        <v>2813</v>
      </c>
      <c r="H2394" t="s">
        <v>2814</v>
      </c>
      <c r="I2394" t="s">
        <v>2811</v>
      </c>
      <c r="K2394" t="s">
        <v>23</v>
      </c>
      <c r="L2394" t="s">
        <v>24</v>
      </c>
      <c r="M2394" s="2">
        <v>1.2472764157890315</v>
      </c>
      <c r="N2394">
        <v>4</v>
      </c>
      <c r="O2394" t="s">
        <v>25</v>
      </c>
      <c r="P2394" t="s">
        <v>22</v>
      </c>
      <c r="T2394">
        <v>1.2472775190000001</v>
      </c>
    </row>
    <row r="2395" spans="1:20">
      <c r="A2395">
        <v>401</v>
      </c>
      <c r="B2395" t="s">
        <v>2823</v>
      </c>
      <c r="C2395" t="s">
        <v>2811</v>
      </c>
      <c r="F2395" t="s">
        <v>2812</v>
      </c>
      <c r="G2395" t="s">
        <v>2813</v>
      </c>
      <c r="H2395" t="s">
        <v>2814</v>
      </c>
      <c r="I2395" t="s">
        <v>2811</v>
      </c>
      <c r="K2395" t="s">
        <v>23</v>
      </c>
      <c r="L2395" t="s">
        <v>24</v>
      </c>
      <c r="M2395" s="2">
        <v>0.31111588614382507</v>
      </c>
      <c r="N2395">
        <v>4</v>
      </c>
      <c r="O2395" t="s">
        <v>25</v>
      </c>
      <c r="P2395" t="s">
        <v>2824</v>
      </c>
      <c r="T2395">
        <v>0.311116161</v>
      </c>
    </row>
    <row r="2396" spans="1:20">
      <c r="A2396">
        <v>405</v>
      </c>
      <c r="C2396" t="s">
        <v>2811</v>
      </c>
      <c r="F2396" t="s">
        <v>2812</v>
      </c>
      <c r="G2396" t="s">
        <v>2813</v>
      </c>
      <c r="H2396" t="s">
        <v>2814</v>
      </c>
      <c r="I2396" t="s">
        <v>2811</v>
      </c>
      <c r="K2396" t="s">
        <v>23</v>
      </c>
      <c r="L2396" t="s">
        <v>24</v>
      </c>
      <c r="M2396" s="2">
        <v>43.343930701828086</v>
      </c>
      <c r="N2396">
        <v>4</v>
      </c>
      <c r="O2396" t="s">
        <v>25</v>
      </c>
      <c r="T2396">
        <v>43.343969020000003</v>
      </c>
    </row>
    <row r="2397" spans="1:20">
      <c r="A2397">
        <v>325</v>
      </c>
      <c r="B2397" t="s">
        <v>3003</v>
      </c>
      <c r="C2397" t="s">
        <v>2811</v>
      </c>
      <c r="F2397" t="s">
        <v>2812</v>
      </c>
      <c r="G2397" t="s">
        <v>2813</v>
      </c>
      <c r="H2397" t="s">
        <v>2814</v>
      </c>
      <c r="I2397" t="s">
        <v>2811</v>
      </c>
      <c r="K2397" t="s">
        <v>1204</v>
      </c>
      <c r="L2397" t="s">
        <v>1205</v>
      </c>
      <c r="M2397" s="2">
        <v>5.0774273584952283</v>
      </c>
      <c r="N2397">
        <v>4</v>
      </c>
      <c r="O2397" t="s">
        <v>25</v>
      </c>
      <c r="P2397" t="s">
        <v>22</v>
      </c>
      <c r="T2397">
        <v>5.0774318479999998</v>
      </c>
    </row>
    <row r="2398" spans="1:20">
      <c r="A2398">
        <v>327</v>
      </c>
      <c r="B2398" t="s">
        <v>3004</v>
      </c>
      <c r="C2398" t="s">
        <v>2811</v>
      </c>
      <c r="F2398" t="s">
        <v>2812</v>
      </c>
      <c r="G2398" t="s">
        <v>2813</v>
      </c>
      <c r="H2398" t="s">
        <v>2814</v>
      </c>
      <c r="I2398" t="s">
        <v>2811</v>
      </c>
      <c r="K2398" t="s">
        <v>1204</v>
      </c>
      <c r="L2398" t="s">
        <v>1205</v>
      </c>
      <c r="M2398" s="2">
        <v>1.1759763787232571</v>
      </c>
      <c r="N2398">
        <v>4</v>
      </c>
      <c r="O2398" t="s">
        <v>25</v>
      </c>
      <c r="P2398" t="s">
        <v>22</v>
      </c>
      <c r="T2398">
        <v>1.175977418</v>
      </c>
    </row>
    <row r="2399" spans="1:20">
      <c r="A2399">
        <v>219</v>
      </c>
      <c r="B2399" t="s">
        <v>3006</v>
      </c>
      <c r="C2399" t="s">
        <v>2811</v>
      </c>
      <c r="F2399" t="s">
        <v>2812</v>
      </c>
      <c r="G2399" t="s">
        <v>2813</v>
      </c>
      <c r="H2399" t="s">
        <v>2814</v>
      </c>
      <c r="I2399" t="s">
        <v>2811</v>
      </c>
      <c r="K2399" t="s">
        <v>184</v>
      </c>
      <c r="L2399" t="s">
        <v>185</v>
      </c>
      <c r="M2399" s="2">
        <v>2.9316035049396321E-2</v>
      </c>
      <c r="N2399">
        <v>4</v>
      </c>
      <c r="O2399" t="s">
        <v>25</v>
      </c>
      <c r="P2399" t="s">
        <v>3007</v>
      </c>
      <c r="T2399">
        <v>2.9316061000000001E-2</v>
      </c>
    </row>
    <row r="2400" spans="1:20">
      <c r="A2400">
        <v>225</v>
      </c>
      <c r="B2400" t="s">
        <v>3008</v>
      </c>
      <c r="C2400" t="s">
        <v>2811</v>
      </c>
      <c r="F2400" t="s">
        <v>2812</v>
      </c>
      <c r="G2400" t="s">
        <v>2813</v>
      </c>
      <c r="H2400" t="s">
        <v>2814</v>
      </c>
      <c r="I2400" t="s">
        <v>2811</v>
      </c>
      <c r="K2400" t="s">
        <v>184</v>
      </c>
      <c r="L2400" t="s">
        <v>185</v>
      </c>
      <c r="M2400" s="2">
        <v>2.9760692536929863E-2</v>
      </c>
      <c r="N2400">
        <v>4</v>
      </c>
      <c r="O2400" t="s">
        <v>25</v>
      </c>
      <c r="P2400" t="s">
        <v>1287</v>
      </c>
      <c r="T2400">
        <v>2.9760719000000001E-2</v>
      </c>
    </row>
    <row r="2401" spans="1:20">
      <c r="A2401">
        <v>226</v>
      </c>
      <c r="B2401" t="s">
        <v>3009</v>
      </c>
      <c r="C2401" t="s">
        <v>2811</v>
      </c>
      <c r="F2401" t="s">
        <v>2812</v>
      </c>
      <c r="G2401" t="s">
        <v>2813</v>
      </c>
      <c r="H2401" t="s">
        <v>2814</v>
      </c>
      <c r="I2401" t="s">
        <v>2811</v>
      </c>
      <c r="K2401" t="s">
        <v>184</v>
      </c>
      <c r="L2401" t="s">
        <v>185</v>
      </c>
      <c r="M2401" s="2">
        <v>8.2388752118926767E-2</v>
      </c>
      <c r="N2401">
        <v>4</v>
      </c>
      <c r="O2401" t="s">
        <v>25</v>
      </c>
      <c r="P2401" t="s">
        <v>1287</v>
      </c>
      <c r="T2401">
        <v>8.2388824999999999E-2</v>
      </c>
    </row>
    <row r="2402" spans="1:20">
      <c r="A2402">
        <v>227</v>
      </c>
      <c r="B2402" t="s">
        <v>3010</v>
      </c>
      <c r="C2402" t="s">
        <v>2811</v>
      </c>
      <c r="F2402" t="s">
        <v>2812</v>
      </c>
      <c r="G2402" t="s">
        <v>2813</v>
      </c>
      <c r="H2402" t="s">
        <v>2814</v>
      </c>
      <c r="I2402" t="s">
        <v>2811</v>
      </c>
      <c r="K2402" t="s">
        <v>184</v>
      </c>
      <c r="L2402" t="s">
        <v>185</v>
      </c>
      <c r="M2402" s="2">
        <v>3.3709682148628815E-2</v>
      </c>
      <c r="N2402">
        <v>4</v>
      </c>
      <c r="O2402" t="s">
        <v>25</v>
      </c>
      <c r="P2402" t="s">
        <v>1287</v>
      </c>
      <c r="T2402">
        <v>3.3709712000000003E-2</v>
      </c>
    </row>
    <row r="2403" spans="1:20">
      <c r="A2403">
        <v>241</v>
      </c>
      <c r="B2403" t="s">
        <v>3011</v>
      </c>
      <c r="C2403" t="s">
        <v>2811</v>
      </c>
      <c r="F2403" t="s">
        <v>2812</v>
      </c>
      <c r="G2403" t="s">
        <v>2813</v>
      </c>
      <c r="H2403" t="s">
        <v>2814</v>
      </c>
      <c r="I2403" t="s">
        <v>2811</v>
      </c>
      <c r="K2403" t="s">
        <v>184</v>
      </c>
      <c r="L2403" t="s">
        <v>185</v>
      </c>
      <c r="M2403" s="2">
        <v>0.23997500313823555</v>
      </c>
      <c r="N2403">
        <v>4</v>
      </c>
      <c r="O2403" t="s">
        <v>25</v>
      </c>
      <c r="P2403" t="s">
        <v>22</v>
      </c>
      <c r="T2403">
        <v>0.23997521499999999</v>
      </c>
    </row>
    <row r="2404" spans="1:20">
      <c r="A2404">
        <v>266</v>
      </c>
      <c r="B2404" t="s">
        <v>3012</v>
      </c>
      <c r="C2404" t="s">
        <v>2811</v>
      </c>
      <c r="F2404" t="s">
        <v>2812</v>
      </c>
      <c r="G2404" t="s">
        <v>2813</v>
      </c>
      <c r="H2404" t="s">
        <v>2814</v>
      </c>
      <c r="I2404" t="s">
        <v>2811</v>
      </c>
      <c r="K2404" t="s">
        <v>184</v>
      </c>
      <c r="L2404" t="s">
        <v>185</v>
      </c>
      <c r="M2404" s="2">
        <v>0.28049297900100328</v>
      </c>
      <c r="N2404">
        <v>4</v>
      </c>
      <c r="O2404" t="s">
        <v>25</v>
      </c>
      <c r="P2404" t="s">
        <v>22</v>
      </c>
      <c r="T2404">
        <v>0.28049322700000001</v>
      </c>
    </row>
    <row r="2405" spans="1:20">
      <c r="A2405">
        <v>268</v>
      </c>
      <c r="B2405" t="s">
        <v>3013</v>
      </c>
      <c r="C2405" t="s">
        <v>2811</v>
      </c>
      <c r="F2405" t="s">
        <v>2812</v>
      </c>
      <c r="G2405" t="s">
        <v>2813</v>
      </c>
      <c r="H2405" t="s">
        <v>2814</v>
      </c>
      <c r="I2405" t="s">
        <v>2811</v>
      </c>
      <c r="K2405" t="s">
        <v>184</v>
      </c>
      <c r="L2405" t="s">
        <v>185</v>
      </c>
      <c r="M2405" s="2">
        <v>0.54272297732068808</v>
      </c>
      <c r="N2405">
        <v>4</v>
      </c>
      <c r="O2405" t="s">
        <v>25</v>
      </c>
      <c r="P2405" t="s">
        <v>22</v>
      </c>
      <c r="T2405">
        <v>0.54272345700000002</v>
      </c>
    </row>
    <row r="2406" spans="1:20">
      <c r="A2406">
        <v>269</v>
      </c>
      <c r="B2406" t="s">
        <v>3014</v>
      </c>
      <c r="C2406" t="s">
        <v>2811</v>
      </c>
      <c r="F2406" t="s">
        <v>2812</v>
      </c>
      <c r="G2406" t="s">
        <v>2813</v>
      </c>
      <c r="H2406" t="s">
        <v>2814</v>
      </c>
      <c r="I2406" t="s">
        <v>2811</v>
      </c>
      <c r="K2406" t="s">
        <v>184</v>
      </c>
      <c r="L2406" t="s">
        <v>185</v>
      </c>
      <c r="M2406" s="2">
        <v>0.79433270832200764</v>
      </c>
      <c r="N2406">
        <v>4</v>
      </c>
      <c r="O2406" t="s">
        <v>25</v>
      </c>
      <c r="P2406" t="s">
        <v>3015</v>
      </c>
      <c r="R2406" s="1"/>
      <c r="T2406">
        <v>0.79433341099999999</v>
      </c>
    </row>
    <row r="2407" spans="1:20">
      <c r="A2407">
        <v>344</v>
      </c>
      <c r="B2407" t="s">
        <v>3016</v>
      </c>
      <c r="C2407" t="s">
        <v>2811</v>
      </c>
      <c r="F2407" t="s">
        <v>2812</v>
      </c>
      <c r="G2407" t="s">
        <v>2813</v>
      </c>
      <c r="H2407" t="s">
        <v>2814</v>
      </c>
      <c r="I2407" t="s">
        <v>2811</v>
      </c>
      <c r="K2407" t="s">
        <v>184</v>
      </c>
      <c r="L2407" t="s">
        <v>185</v>
      </c>
      <c r="M2407" s="2">
        <v>0.94007034169701942</v>
      </c>
      <c r="N2407">
        <v>4</v>
      </c>
      <c r="O2407" t="s">
        <v>25</v>
      </c>
      <c r="P2407" t="s">
        <v>22</v>
      </c>
      <c r="T2407">
        <v>0.94007117299999998</v>
      </c>
    </row>
    <row r="2408" spans="1:20">
      <c r="A2408">
        <v>351</v>
      </c>
      <c r="B2408" t="s">
        <v>3017</v>
      </c>
      <c r="C2408" t="s">
        <v>2811</v>
      </c>
      <c r="F2408" t="s">
        <v>2812</v>
      </c>
      <c r="G2408" t="s">
        <v>2813</v>
      </c>
      <c r="H2408" t="s">
        <v>2814</v>
      </c>
      <c r="I2408" t="s">
        <v>2811</v>
      </c>
      <c r="K2408" t="s">
        <v>184</v>
      </c>
      <c r="L2408" t="s">
        <v>185</v>
      </c>
      <c r="M2408" s="2">
        <v>0.93586120869019429</v>
      </c>
      <c r="N2408">
        <v>4</v>
      </c>
      <c r="O2408" t="s">
        <v>25</v>
      </c>
      <c r="P2408" t="s">
        <v>3015</v>
      </c>
      <c r="T2408">
        <v>0.93586203599999995</v>
      </c>
    </row>
    <row r="2409" spans="1:20">
      <c r="A2409">
        <v>368</v>
      </c>
      <c r="B2409" t="s">
        <v>3018</v>
      </c>
      <c r="C2409" t="s">
        <v>2811</v>
      </c>
      <c r="F2409" t="s">
        <v>2812</v>
      </c>
      <c r="G2409" t="s">
        <v>2813</v>
      </c>
      <c r="H2409" t="s">
        <v>2814</v>
      </c>
      <c r="I2409" t="s">
        <v>2811</v>
      </c>
      <c r="K2409" t="s">
        <v>184</v>
      </c>
      <c r="L2409" t="s">
        <v>185</v>
      </c>
      <c r="M2409" s="2">
        <v>0.80674502972675111</v>
      </c>
      <c r="N2409">
        <v>4</v>
      </c>
      <c r="O2409" t="s">
        <v>25</v>
      </c>
      <c r="P2409" t="s">
        <v>3015</v>
      </c>
      <c r="T2409">
        <v>0.80674574300000002</v>
      </c>
    </row>
    <row r="2410" spans="1:20">
      <c r="A2410">
        <v>369</v>
      </c>
      <c r="B2410" t="s">
        <v>3019</v>
      </c>
      <c r="C2410" t="s">
        <v>2811</v>
      </c>
      <c r="F2410" t="s">
        <v>2812</v>
      </c>
      <c r="G2410" t="s">
        <v>2813</v>
      </c>
      <c r="H2410" t="s">
        <v>2814</v>
      </c>
      <c r="I2410" t="s">
        <v>2811</v>
      </c>
      <c r="K2410" t="s">
        <v>184</v>
      </c>
      <c r="L2410" t="s">
        <v>185</v>
      </c>
      <c r="M2410" s="2">
        <v>1.7245155839342108</v>
      </c>
      <c r="N2410">
        <v>4</v>
      </c>
      <c r="O2410" t="s">
        <v>25</v>
      </c>
      <c r="P2410" t="s">
        <v>3015</v>
      </c>
      <c r="T2410">
        <v>1.7245171079999999</v>
      </c>
    </row>
    <row r="2411" spans="1:20">
      <c r="A2411">
        <v>375</v>
      </c>
      <c r="B2411" t="s">
        <v>3020</v>
      </c>
      <c r="C2411" t="s">
        <v>2811</v>
      </c>
      <c r="F2411" t="s">
        <v>2812</v>
      </c>
      <c r="G2411" t="s">
        <v>2813</v>
      </c>
      <c r="H2411" t="s">
        <v>2814</v>
      </c>
      <c r="I2411" t="s">
        <v>2811</v>
      </c>
      <c r="K2411" t="s">
        <v>184</v>
      </c>
      <c r="L2411" t="s">
        <v>185</v>
      </c>
      <c r="M2411" s="2">
        <v>1.1304659763372096</v>
      </c>
      <c r="N2411">
        <v>4</v>
      </c>
      <c r="O2411" t="s">
        <v>25</v>
      </c>
      <c r="P2411" t="s">
        <v>22</v>
      </c>
      <c r="T2411">
        <v>1.1304669759999999</v>
      </c>
    </row>
    <row r="2412" spans="1:20">
      <c r="A2412">
        <v>222</v>
      </c>
      <c r="B2412" t="s">
        <v>3021</v>
      </c>
      <c r="C2412" t="s">
        <v>2811</v>
      </c>
      <c r="F2412" t="s">
        <v>2812</v>
      </c>
      <c r="G2412" t="s">
        <v>2813</v>
      </c>
      <c r="H2412" t="s">
        <v>2814</v>
      </c>
      <c r="I2412" t="s">
        <v>2811</v>
      </c>
      <c r="K2412" t="s">
        <v>198</v>
      </c>
      <c r="L2412" t="s">
        <v>199</v>
      </c>
      <c r="M2412" s="2">
        <v>0.38382322121348406</v>
      </c>
      <c r="N2412">
        <v>4</v>
      </c>
      <c r="O2412" t="s">
        <v>25</v>
      </c>
      <c r="T2412">
        <v>0.38382356000000001</v>
      </c>
    </row>
    <row r="2413" spans="1:20">
      <c r="A2413">
        <v>359</v>
      </c>
      <c r="B2413" t="s">
        <v>3022</v>
      </c>
      <c r="C2413" t="s">
        <v>2811</v>
      </c>
      <c r="F2413" t="s">
        <v>2812</v>
      </c>
      <c r="G2413" t="s">
        <v>2813</v>
      </c>
      <c r="H2413" t="s">
        <v>2814</v>
      </c>
      <c r="I2413" t="s">
        <v>2811</v>
      </c>
      <c r="K2413" t="s">
        <v>198</v>
      </c>
      <c r="L2413" t="s">
        <v>199</v>
      </c>
      <c r="M2413" s="2">
        <v>1.0120067229901701</v>
      </c>
      <c r="N2413">
        <v>4</v>
      </c>
      <c r="O2413" t="s">
        <v>25</v>
      </c>
      <c r="P2413" t="s">
        <v>1226</v>
      </c>
      <c r="T2413">
        <v>1.0120076179999999</v>
      </c>
    </row>
    <row r="2414" spans="1:20" s="4" customFormat="1">
      <c r="A2414" s="4">
        <v>371</v>
      </c>
      <c r="B2414" s="4" t="s">
        <v>3023</v>
      </c>
      <c r="C2414" s="4" t="s">
        <v>2811</v>
      </c>
      <c r="F2414" s="4" t="s">
        <v>2812</v>
      </c>
      <c r="G2414" s="4" t="s">
        <v>2813</v>
      </c>
      <c r="H2414" s="4" t="s">
        <v>2814</v>
      </c>
      <c r="I2414" s="4" t="s">
        <v>2811</v>
      </c>
      <c r="K2414" s="4" t="s">
        <v>198</v>
      </c>
      <c r="L2414" s="4" t="s">
        <v>199</v>
      </c>
      <c r="M2414" s="5">
        <v>0.68444910276115312</v>
      </c>
      <c r="N2414" s="4">
        <v>4</v>
      </c>
      <c r="O2414" s="4" t="s">
        <v>25</v>
      </c>
      <c r="P2414" s="4" t="s">
        <v>22</v>
      </c>
      <c r="Q2414" s="5">
        <f>SUM(M2412:M2414)</f>
        <v>2.0802790469648071</v>
      </c>
      <c r="T2414" s="4">
        <v>0.68444970800000005</v>
      </c>
    </row>
    <row r="2415" spans="1:20">
      <c r="A2415">
        <v>40</v>
      </c>
      <c r="B2415" t="s">
        <v>2734</v>
      </c>
      <c r="C2415" t="s">
        <v>15</v>
      </c>
      <c r="D2415" t="s">
        <v>2650</v>
      </c>
      <c r="E2415" t="s">
        <v>17</v>
      </c>
      <c r="F2415" t="s">
        <v>224</v>
      </c>
      <c r="G2415" t="s">
        <v>225</v>
      </c>
      <c r="H2415" t="s">
        <v>2651</v>
      </c>
      <c r="I2415" t="s">
        <v>2652</v>
      </c>
      <c r="J2415" t="s">
        <v>3266</v>
      </c>
      <c r="K2415" t="s">
        <v>85</v>
      </c>
      <c r="L2415" t="s">
        <v>86</v>
      </c>
      <c r="M2415" s="2">
        <v>0.66748897342631075</v>
      </c>
      <c r="N2415">
        <v>1</v>
      </c>
      <c r="O2415" t="s">
        <v>87</v>
      </c>
      <c r="P2415" t="s">
        <v>2684</v>
      </c>
      <c r="T2415">
        <v>0.65382099999999999</v>
      </c>
    </row>
    <row r="2416" spans="1:20">
      <c r="A2416">
        <v>41</v>
      </c>
      <c r="B2416" t="s">
        <v>2735</v>
      </c>
      <c r="C2416" t="s">
        <v>15</v>
      </c>
      <c r="D2416" t="s">
        <v>2650</v>
      </c>
      <c r="E2416" t="s">
        <v>17</v>
      </c>
      <c r="F2416" t="s">
        <v>224</v>
      </c>
      <c r="G2416" t="s">
        <v>225</v>
      </c>
      <c r="H2416" t="s">
        <v>2651</v>
      </c>
      <c r="I2416" t="s">
        <v>2652</v>
      </c>
      <c r="J2416" t="s">
        <v>3266</v>
      </c>
      <c r="K2416" t="s">
        <v>85</v>
      </c>
      <c r="L2416" t="s">
        <v>86</v>
      </c>
      <c r="M2416" s="2">
        <v>0.48974445792540389</v>
      </c>
      <c r="N2416">
        <v>1</v>
      </c>
      <c r="O2416" t="s">
        <v>87</v>
      </c>
      <c r="P2416" t="s">
        <v>2684</v>
      </c>
      <c r="T2416">
        <v>0.46698499999999998</v>
      </c>
    </row>
    <row r="2417" spans="1:20">
      <c r="A2417">
        <v>42</v>
      </c>
      <c r="B2417" t="s">
        <v>2736</v>
      </c>
      <c r="C2417" t="s">
        <v>15</v>
      </c>
      <c r="D2417" t="s">
        <v>2650</v>
      </c>
      <c r="E2417" t="s">
        <v>17</v>
      </c>
      <c r="F2417" t="s">
        <v>224</v>
      </c>
      <c r="G2417" t="s">
        <v>225</v>
      </c>
      <c r="H2417" t="s">
        <v>2651</v>
      </c>
      <c r="I2417" t="s">
        <v>2652</v>
      </c>
      <c r="J2417" t="s">
        <v>3266</v>
      </c>
      <c r="K2417" t="s">
        <v>85</v>
      </c>
      <c r="L2417" t="s">
        <v>86</v>
      </c>
      <c r="M2417" s="2">
        <v>0.518254250455909</v>
      </c>
      <c r="N2417">
        <v>1</v>
      </c>
      <c r="O2417" t="s">
        <v>87</v>
      </c>
      <c r="P2417" t="s">
        <v>2684</v>
      </c>
      <c r="T2417">
        <v>0.47509299999999999</v>
      </c>
    </row>
    <row r="2418" spans="1:20">
      <c r="A2418">
        <v>43</v>
      </c>
      <c r="B2418" t="s">
        <v>2737</v>
      </c>
      <c r="C2418" t="s">
        <v>15</v>
      </c>
      <c r="D2418" t="s">
        <v>2650</v>
      </c>
      <c r="E2418" t="s">
        <v>17</v>
      </c>
      <c r="F2418" t="s">
        <v>224</v>
      </c>
      <c r="G2418" t="s">
        <v>225</v>
      </c>
      <c r="H2418" t="s">
        <v>2651</v>
      </c>
      <c r="I2418" t="s">
        <v>2652</v>
      </c>
      <c r="J2418" t="s">
        <v>3266</v>
      </c>
      <c r="K2418" t="s">
        <v>85</v>
      </c>
      <c r="L2418" t="s">
        <v>86</v>
      </c>
      <c r="M2418" s="2">
        <v>0.58663140879595532</v>
      </c>
      <c r="N2418">
        <v>1</v>
      </c>
      <c r="O2418" t="s">
        <v>87</v>
      </c>
      <c r="P2418" t="s">
        <v>2684</v>
      </c>
      <c r="T2418">
        <v>0.50347299999999995</v>
      </c>
    </row>
    <row r="2419" spans="1:20">
      <c r="A2419">
        <v>46</v>
      </c>
      <c r="B2419" t="s">
        <v>2740</v>
      </c>
      <c r="C2419" t="s">
        <v>15</v>
      </c>
      <c r="D2419" t="s">
        <v>2650</v>
      </c>
      <c r="E2419" t="s">
        <v>17</v>
      </c>
      <c r="F2419" t="s">
        <v>224</v>
      </c>
      <c r="G2419" t="s">
        <v>225</v>
      </c>
      <c r="H2419" t="s">
        <v>2651</v>
      </c>
      <c r="I2419" t="s">
        <v>2652</v>
      </c>
      <c r="J2419" t="s">
        <v>3266</v>
      </c>
      <c r="K2419" t="s">
        <v>85</v>
      </c>
      <c r="L2419" t="s">
        <v>86</v>
      </c>
      <c r="M2419" s="2">
        <v>0.55464171505809434</v>
      </c>
      <c r="N2419">
        <v>1</v>
      </c>
      <c r="O2419" t="s">
        <v>87</v>
      </c>
      <c r="P2419" t="s">
        <v>2684</v>
      </c>
      <c r="T2419">
        <v>0.49733100000000002</v>
      </c>
    </row>
    <row r="2420" spans="1:20">
      <c r="A2420">
        <v>47</v>
      </c>
      <c r="B2420" t="s">
        <v>2741</v>
      </c>
      <c r="C2420" t="s">
        <v>15</v>
      </c>
      <c r="D2420" t="s">
        <v>2650</v>
      </c>
      <c r="E2420" t="s">
        <v>17</v>
      </c>
      <c r="F2420" t="s">
        <v>224</v>
      </c>
      <c r="G2420" t="s">
        <v>225</v>
      </c>
      <c r="H2420" t="s">
        <v>2651</v>
      </c>
      <c r="I2420" t="s">
        <v>2652</v>
      </c>
      <c r="J2420" t="s">
        <v>3266</v>
      </c>
      <c r="K2420" t="s">
        <v>85</v>
      </c>
      <c r="L2420" t="s">
        <v>86</v>
      </c>
      <c r="M2420" s="2">
        <v>0.50537142550026437</v>
      </c>
      <c r="N2420">
        <v>1</v>
      </c>
      <c r="O2420" t="s">
        <v>87</v>
      </c>
      <c r="P2420" t="s">
        <v>2684</v>
      </c>
      <c r="T2420">
        <v>0.38445099999999999</v>
      </c>
    </row>
    <row r="2421" spans="1:20">
      <c r="A2421">
        <v>48</v>
      </c>
      <c r="B2421" t="s">
        <v>2742</v>
      </c>
      <c r="C2421" t="s">
        <v>15</v>
      </c>
      <c r="D2421" t="s">
        <v>2650</v>
      </c>
      <c r="E2421" t="s">
        <v>17</v>
      </c>
      <c r="F2421" t="s">
        <v>224</v>
      </c>
      <c r="G2421" t="s">
        <v>225</v>
      </c>
      <c r="H2421" t="s">
        <v>2651</v>
      </c>
      <c r="I2421" t="s">
        <v>2652</v>
      </c>
      <c r="J2421" t="s">
        <v>3266</v>
      </c>
      <c r="K2421" t="s">
        <v>85</v>
      </c>
      <c r="L2421" t="s">
        <v>86</v>
      </c>
      <c r="M2421" s="2">
        <v>0.69693993145302768</v>
      </c>
      <c r="N2421">
        <v>1</v>
      </c>
      <c r="O2421" t="s">
        <v>87</v>
      </c>
      <c r="P2421" t="s">
        <v>2684</v>
      </c>
      <c r="T2421">
        <v>0.69740100000000005</v>
      </c>
    </row>
    <row r="2422" spans="1:20">
      <c r="A2422">
        <v>50</v>
      </c>
      <c r="B2422" t="s">
        <v>2743</v>
      </c>
      <c r="C2422" t="s">
        <v>15</v>
      </c>
      <c r="D2422" t="s">
        <v>2650</v>
      </c>
      <c r="E2422" t="s">
        <v>17</v>
      </c>
      <c r="F2422" t="s">
        <v>224</v>
      </c>
      <c r="G2422" t="s">
        <v>225</v>
      </c>
      <c r="H2422" t="s">
        <v>2651</v>
      </c>
      <c r="I2422" t="s">
        <v>2652</v>
      </c>
      <c r="J2422" t="s">
        <v>3266</v>
      </c>
      <c r="K2422" t="s">
        <v>85</v>
      </c>
      <c r="L2422" t="s">
        <v>86</v>
      </c>
      <c r="M2422" s="2">
        <v>4.0496050827060976</v>
      </c>
      <c r="N2422">
        <v>1</v>
      </c>
      <c r="O2422" t="s">
        <v>87</v>
      </c>
      <c r="P2422" t="s">
        <v>2684</v>
      </c>
      <c r="T2422">
        <v>4.0612750000000002</v>
      </c>
    </row>
    <row r="2423" spans="1:20">
      <c r="A2423">
        <v>51</v>
      </c>
      <c r="B2423" t="s">
        <v>2744</v>
      </c>
      <c r="C2423" t="s">
        <v>15</v>
      </c>
      <c r="D2423" t="s">
        <v>2650</v>
      </c>
      <c r="E2423" t="s">
        <v>17</v>
      </c>
      <c r="F2423" t="s">
        <v>224</v>
      </c>
      <c r="G2423" t="s">
        <v>225</v>
      </c>
      <c r="H2423" t="s">
        <v>2651</v>
      </c>
      <c r="I2423" t="s">
        <v>2652</v>
      </c>
      <c r="J2423" t="s">
        <v>3266</v>
      </c>
      <c r="K2423" t="s">
        <v>85</v>
      </c>
      <c r="L2423" t="s">
        <v>86</v>
      </c>
      <c r="M2423" s="2">
        <v>0.44848582777758556</v>
      </c>
      <c r="N2423">
        <v>1</v>
      </c>
      <c r="O2423" t="s">
        <v>87</v>
      </c>
      <c r="P2423" t="s">
        <v>2684</v>
      </c>
      <c r="T2423">
        <v>0.46262999999999999</v>
      </c>
    </row>
    <row r="2424" spans="1:20">
      <c r="A2424">
        <v>52</v>
      </c>
      <c r="B2424" t="s">
        <v>2745</v>
      </c>
      <c r="C2424" t="s">
        <v>15</v>
      </c>
      <c r="D2424" t="s">
        <v>2650</v>
      </c>
      <c r="E2424" t="s">
        <v>17</v>
      </c>
      <c r="F2424" t="s">
        <v>224</v>
      </c>
      <c r="G2424" t="s">
        <v>225</v>
      </c>
      <c r="H2424" t="s">
        <v>2651</v>
      </c>
      <c r="I2424" t="s">
        <v>2652</v>
      </c>
      <c r="J2424" t="s">
        <v>3266</v>
      </c>
      <c r="K2424" t="s">
        <v>85</v>
      </c>
      <c r="L2424" t="s">
        <v>86</v>
      </c>
      <c r="M2424" s="2">
        <v>0.57459148549739791</v>
      </c>
      <c r="N2424">
        <v>1</v>
      </c>
      <c r="O2424" t="s">
        <v>87</v>
      </c>
      <c r="P2424" t="s">
        <v>2684</v>
      </c>
      <c r="T2424">
        <v>0.54088199999999997</v>
      </c>
    </row>
    <row r="2425" spans="1:20">
      <c r="A2425">
        <v>53</v>
      </c>
      <c r="B2425" t="s">
        <v>2746</v>
      </c>
      <c r="C2425" t="s">
        <v>15</v>
      </c>
      <c r="D2425" t="s">
        <v>2650</v>
      </c>
      <c r="E2425" t="s">
        <v>17</v>
      </c>
      <c r="F2425" t="s">
        <v>224</v>
      </c>
      <c r="G2425" t="s">
        <v>225</v>
      </c>
      <c r="H2425" t="s">
        <v>2651</v>
      </c>
      <c r="I2425" t="s">
        <v>2652</v>
      </c>
      <c r="J2425" t="s">
        <v>3266</v>
      </c>
      <c r="K2425" t="s">
        <v>85</v>
      </c>
      <c r="L2425" t="s">
        <v>86</v>
      </c>
      <c r="M2425" s="2">
        <v>1.3371762173635855</v>
      </c>
      <c r="N2425">
        <v>1</v>
      </c>
      <c r="O2425" t="s">
        <v>87</v>
      </c>
      <c r="P2425" t="s">
        <v>2684</v>
      </c>
      <c r="T2425">
        <v>1.1154230000000001</v>
      </c>
    </row>
    <row r="2426" spans="1:20">
      <c r="A2426">
        <v>56</v>
      </c>
      <c r="B2426" t="s">
        <v>2747</v>
      </c>
      <c r="C2426" t="s">
        <v>15</v>
      </c>
      <c r="D2426" t="s">
        <v>2650</v>
      </c>
      <c r="E2426" t="s">
        <v>17</v>
      </c>
      <c r="F2426" t="s">
        <v>224</v>
      </c>
      <c r="G2426" t="s">
        <v>225</v>
      </c>
      <c r="H2426" t="s">
        <v>2651</v>
      </c>
      <c r="I2426" t="s">
        <v>2652</v>
      </c>
      <c r="J2426" t="s">
        <v>3266</v>
      </c>
      <c r="K2426" t="s">
        <v>85</v>
      </c>
      <c r="L2426" t="s">
        <v>86</v>
      </c>
      <c r="M2426" s="2">
        <v>2.3930858324725834</v>
      </c>
      <c r="N2426">
        <v>1</v>
      </c>
      <c r="O2426" t="s">
        <v>87</v>
      </c>
      <c r="P2426" t="s">
        <v>2684</v>
      </c>
      <c r="T2426">
        <v>3.065293</v>
      </c>
    </row>
    <row r="2427" spans="1:20">
      <c r="A2427">
        <v>57</v>
      </c>
      <c r="B2427" t="s">
        <v>2748</v>
      </c>
      <c r="C2427" t="s">
        <v>15</v>
      </c>
      <c r="D2427" t="s">
        <v>2650</v>
      </c>
      <c r="E2427" t="s">
        <v>17</v>
      </c>
      <c r="F2427" t="s">
        <v>224</v>
      </c>
      <c r="G2427" t="s">
        <v>225</v>
      </c>
      <c r="H2427" t="s">
        <v>2651</v>
      </c>
      <c r="I2427" t="s">
        <v>2652</v>
      </c>
      <c r="J2427" t="s">
        <v>3266</v>
      </c>
      <c r="K2427" t="s">
        <v>85</v>
      </c>
      <c r="L2427" t="s">
        <v>86</v>
      </c>
      <c r="M2427" s="2">
        <v>0.41961544629663489</v>
      </c>
      <c r="N2427">
        <v>1</v>
      </c>
      <c r="O2427" t="s">
        <v>87</v>
      </c>
      <c r="P2427" t="s">
        <v>2684</v>
      </c>
      <c r="T2427">
        <v>0.416491</v>
      </c>
    </row>
    <row r="2428" spans="1:20">
      <c r="A2428">
        <v>58</v>
      </c>
      <c r="B2428" t="s">
        <v>2749</v>
      </c>
      <c r="C2428" t="s">
        <v>15</v>
      </c>
      <c r="D2428" t="s">
        <v>2650</v>
      </c>
      <c r="E2428" t="s">
        <v>17</v>
      </c>
      <c r="F2428" t="s">
        <v>224</v>
      </c>
      <c r="G2428" t="s">
        <v>225</v>
      </c>
      <c r="H2428" t="s">
        <v>2651</v>
      </c>
      <c r="I2428" t="s">
        <v>2652</v>
      </c>
      <c r="J2428" t="s">
        <v>3266</v>
      </c>
      <c r="K2428" t="s">
        <v>85</v>
      </c>
      <c r="L2428" t="s">
        <v>86</v>
      </c>
      <c r="M2428" s="2">
        <v>4.3277798955239364</v>
      </c>
      <c r="N2428">
        <v>1</v>
      </c>
      <c r="O2428" t="s">
        <v>87</v>
      </c>
      <c r="P2428" t="s">
        <v>2688</v>
      </c>
      <c r="T2428">
        <v>4.683236</v>
      </c>
    </row>
    <row r="2429" spans="1:20">
      <c r="A2429">
        <v>119</v>
      </c>
      <c r="B2429" t="s">
        <v>2721</v>
      </c>
      <c r="C2429" t="s">
        <v>15</v>
      </c>
      <c r="D2429" t="s">
        <v>2650</v>
      </c>
      <c r="E2429" t="s">
        <v>17</v>
      </c>
      <c r="F2429" t="s">
        <v>224</v>
      </c>
      <c r="G2429" t="s">
        <v>225</v>
      </c>
      <c r="H2429" t="s">
        <v>2651</v>
      </c>
      <c r="I2429" t="s">
        <v>2652</v>
      </c>
      <c r="J2429" t="s">
        <v>3266</v>
      </c>
      <c r="K2429" t="s">
        <v>85</v>
      </c>
      <c r="L2429" t="s">
        <v>86</v>
      </c>
      <c r="M2429" s="2">
        <v>0.58705630291139299</v>
      </c>
      <c r="N2429">
        <v>1</v>
      </c>
      <c r="O2429" t="s">
        <v>87</v>
      </c>
      <c r="P2429" t="s">
        <v>2684</v>
      </c>
      <c r="T2429" t="s">
        <v>26</v>
      </c>
    </row>
    <row r="2430" spans="1:20">
      <c r="A2430">
        <v>54</v>
      </c>
      <c r="B2430" t="s">
        <v>2791</v>
      </c>
      <c r="C2430" t="s">
        <v>15</v>
      </c>
      <c r="D2430" t="s">
        <v>2650</v>
      </c>
      <c r="E2430" t="s">
        <v>17</v>
      </c>
      <c r="F2430" t="s">
        <v>224</v>
      </c>
      <c r="G2430" t="s">
        <v>225</v>
      </c>
      <c r="H2430" t="s">
        <v>2651</v>
      </c>
      <c r="I2430" t="s">
        <v>2652</v>
      </c>
      <c r="J2430" t="s">
        <v>3266</v>
      </c>
      <c r="K2430" t="s">
        <v>1311</v>
      </c>
      <c r="L2430" t="s">
        <v>1328</v>
      </c>
      <c r="M2430" s="2">
        <v>0.39381347266769795</v>
      </c>
      <c r="N2430">
        <v>1</v>
      </c>
      <c r="O2430" t="s">
        <v>87</v>
      </c>
      <c r="P2430" t="s">
        <v>2684</v>
      </c>
      <c r="T2430">
        <v>0.79320199999999996</v>
      </c>
    </row>
    <row r="2431" spans="1:20">
      <c r="A2431">
        <v>106</v>
      </c>
      <c r="B2431" t="s">
        <v>2753</v>
      </c>
      <c r="C2431" t="s">
        <v>15</v>
      </c>
      <c r="D2431" t="s">
        <v>2650</v>
      </c>
      <c r="E2431" t="s">
        <v>17</v>
      </c>
      <c r="F2431" t="s">
        <v>224</v>
      </c>
      <c r="G2431" t="s">
        <v>225</v>
      </c>
      <c r="H2431" t="s">
        <v>2651</v>
      </c>
      <c r="I2431" t="s">
        <v>2652</v>
      </c>
      <c r="J2431" t="s">
        <v>3266</v>
      </c>
      <c r="K2431" t="s">
        <v>85</v>
      </c>
      <c r="L2431" t="s">
        <v>86</v>
      </c>
      <c r="M2431" s="2">
        <v>0.53765485438092742</v>
      </c>
      <c r="N2431">
        <v>2</v>
      </c>
      <c r="O2431" t="s">
        <v>126</v>
      </c>
      <c r="P2431" t="s">
        <v>2754</v>
      </c>
      <c r="Q2431" s="2">
        <f>SUM(M2415:M2431)</f>
        <v>19.087936580212805</v>
      </c>
      <c r="R2431" s="1"/>
      <c r="T2431">
        <v>0.53765499999999999</v>
      </c>
    </row>
    <row r="2432" spans="1:20">
      <c r="A2432">
        <v>45</v>
      </c>
      <c r="B2432" t="s">
        <v>2683</v>
      </c>
      <c r="C2432" t="s">
        <v>15</v>
      </c>
      <c r="D2432" t="s">
        <v>2650</v>
      </c>
      <c r="E2432" t="s">
        <v>17</v>
      </c>
      <c r="F2432" t="s">
        <v>224</v>
      </c>
      <c r="G2432" t="s">
        <v>225</v>
      </c>
      <c r="H2432" t="s">
        <v>2651</v>
      </c>
      <c r="I2432" t="s">
        <v>2652</v>
      </c>
      <c r="J2432" t="s">
        <v>3266</v>
      </c>
      <c r="K2432" t="s">
        <v>23</v>
      </c>
      <c r="L2432" t="s">
        <v>24</v>
      </c>
      <c r="M2432" s="2">
        <v>0.55260699752400633</v>
      </c>
      <c r="N2432">
        <v>4</v>
      </c>
      <c r="O2432" t="s">
        <v>25</v>
      </c>
      <c r="P2432" t="s">
        <v>2684</v>
      </c>
      <c r="T2432">
        <v>0.61427600000000004</v>
      </c>
    </row>
    <row r="2433" spans="1:20">
      <c r="A2433">
        <v>49</v>
      </c>
      <c r="B2433" t="s">
        <v>2685</v>
      </c>
      <c r="C2433" t="s">
        <v>15</v>
      </c>
      <c r="D2433" t="s">
        <v>2650</v>
      </c>
      <c r="E2433" t="s">
        <v>17</v>
      </c>
      <c r="F2433" t="s">
        <v>224</v>
      </c>
      <c r="G2433" t="s">
        <v>225</v>
      </c>
      <c r="H2433" t="s">
        <v>2651</v>
      </c>
      <c r="I2433" t="s">
        <v>2652</v>
      </c>
      <c r="J2433" t="s">
        <v>3266</v>
      </c>
      <c r="K2433" t="s">
        <v>23</v>
      </c>
      <c r="L2433" t="s">
        <v>24</v>
      </c>
      <c r="M2433" s="2">
        <v>0.48542352119915194</v>
      </c>
      <c r="N2433">
        <v>4</v>
      </c>
      <c r="O2433" t="s">
        <v>25</v>
      </c>
      <c r="P2433" t="s">
        <v>2684</v>
      </c>
      <c r="T2433">
        <v>0.43622</v>
      </c>
    </row>
    <row r="2434" spans="1:20">
      <c r="A2434">
        <v>55</v>
      </c>
      <c r="B2434" t="s">
        <v>2686</v>
      </c>
      <c r="C2434" t="s">
        <v>15</v>
      </c>
      <c r="D2434" t="s">
        <v>2650</v>
      </c>
      <c r="E2434" t="s">
        <v>17</v>
      </c>
      <c r="F2434" t="s">
        <v>224</v>
      </c>
      <c r="G2434" t="s">
        <v>225</v>
      </c>
      <c r="H2434" t="s">
        <v>2651</v>
      </c>
      <c r="I2434" t="s">
        <v>2652</v>
      </c>
      <c r="J2434" t="s">
        <v>3266</v>
      </c>
      <c r="K2434" t="s">
        <v>23</v>
      </c>
      <c r="L2434" t="s">
        <v>24</v>
      </c>
      <c r="M2434" s="2">
        <v>0.6802064309118675</v>
      </c>
      <c r="N2434">
        <v>4</v>
      </c>
      <c r="O2434" t="s">
        <v>25</v>
      </c>
      <c r="P2434" t="s">
        <v>2684</v>
      </c>
      <c r="T2434">
        <v>0.66163000000000005</v>
      </c>
    </row>
    <row r="2435" spans="1:20">
      <c r="A2435">
        <v>59</v>
      </c>
      <c r="B2435" t="s">
        <v>2687</v>
      </c>
      <c r="C2435" t="s">
        <v>15</v>
      </c>
      <c r="D2435" t="s">
        <v>2650</v>
      </c>
      <c r="E2435" t="s">
        <v>17</v>
      </c>
      <c r="F2435" t="s">
        <v>224</v>
      </c>
      <c r="G2435" t="s">
        <v>225</v>
      </c>
      <c r="H2435" t="s">
        <v>2651</v>
      </c>
      <c r="I2435" t="s">
        <v>2652</v>
      </c>
      <c r="J2435" t="s">
        <v>3266</v>
      </c>
      <c r="K2435" t="s">
        <v>23</v>
      </c>
      <c r="L2435" t="s">
        <v>24</v>
      </c>
      <c r="M2435" s="2">
        <v>1.8142816082098219</v>
      </c>
      <c r="N2435">
        <v>4</v>
      </c>
      <c r="O2435" t="s">
        <v>25</v>
      </c>
      <c r="P2435" t="s">
        <v>2688</v>
      </c>
      <c r="T2435">
        <v>1.8142830000000001</v>
      </c>
    </row>
    <row r="2436" spans="1:20">
      <c r="A2436">
        <v>116</v>
      </c>
      <c r="B2436" t="s">
        <v>2721</v>
      </c>
      <c r="C2436" t="s">
        <v>15</v>
      </c>
      <c r="D2436" t="s">
        <v>2650</v>
      </c>
      <c r="E2436" t="s">
        <v>17</v>
      </c>
      <c r="F2436" t="s">
        <v>224</v>
      </c>
      <c r="G2436" t="s">
        <v>225</v>
      </c>
      <c r="H2436" t="s">
        <v>2651</v>
      </c>
      <c r="I2436" t="s">
        <v>2652</v>
      </c>
      <c r="J2436" t="s">
        <v>3266</v>
      </c>
      <c r="K2436" t="s">
        <v>23</v>
      </c>
      <c r="L2436" t="s">
        <v>24</v>
      </c>
      <c r="M2436" s="2">
        <v>0.42280084509965749</v>
      </c>
      <c r="N2436">
        <v>4</v>
      </c>
      <c r="O2436" t="s">
        <v>25</v>
      </c>
      <c r="P2436" t="s">
        <v>2684</v>
      </c>
      <c r="T2436" t="s">
        <v>26</v>
      </c>
    </row>
    <row r="2437" spans="1:20">
      <c r="A2437">
        <v>117</v>
      </c>
      <c r="B2437" t="s">
        <v>2721</v>
      </c>
      <c r="C2437" t="s">
        <v>15</v>
      </c>
      <c r="D2437" t="s">
        <v>2650</v>
      </c>
      <c r="E2437" t="s">
        <v>17</v>
      </c>
      <c r="F2437" t="s">
        <v>224</v>
      </c>
      <c r="G2437" t="s">
        <v>225</v>
      </c>
      <c r="H2437" t="s">
        <v>2651</v>
      </c>
      <c r="I2437" t="s">
        <v>2652</v>
      </c>
      <c r="J2437" t="s">
        <v>3266</v>
      </c>
      <c r="K2437" t="s">
        <v>23</v>
      </c>
      <c r="L2437" t="s">
        <v>24</v>
      </c>
      <c r="M2437" s="2">
        <v>0.37892376286800133</v>
      </c>
      <c r="N2437">
        <v>4</v>
      </c>
      <c r="O2437" t="s">
        <v>25</v>
      </c>
      <c r="P2437" t="s">
        <v>2684</v>
      </c>
      <c r="T2437" t="s">
        <v>26</v>
      </c>
    </row>
    <row r="2438" spans="1:20">
      <c r="A2438">
        <v>118</v>
      </c>
      <c r="B2438" t="s">
        <v>2721</v>
      </c>
      <c r="C2438" t="s">
        <v>15</v>
      </c>
      <c r="D2438" t="s">
        <v>2650</v>
      </c>
      <c r="E2438" t="s">
        <v>17</v>
      </c>
      <c r="F2438" t="s">
        <v>224</v>
      </c>
      <c r="G2438" t="s">
        <v>225</v>
      </c>
      <c r="H2438" t="s">
        <v>2651</v>
      </c>
      <c r="I2438" t="s">
        <v>2652</v>
      </c>
      <c r="J2438" t="s">
        <v>3266</v>
      </c>
      <c r="K2438" t="s">
        <v>23</v>
      </c>
      <c r="L2438" t="s">
        <v>24</v>
      </c>
      <c r="M2438" s="2">
        <v>0.17559560424625512</v>
      </c>
      <c r="N2438">
        <v>4</v>
      </c>
      <c r="O2438" t="s">
        <v>25</v>
      </c>
      <c r="P2438" t="s">
        <v>2684</v>
      </c>
      <c r="T2438" t="s">
        <v>26</v>
      </c>
    </row>
    <row r="2439" spans="1:20">
      <c r="A2439">
        <v>60</v>
      </c>
      <c r="B2439" t="s">
        <v>2788</v>
      </c>
      <c r="C2439" t="s">
        <v>15</v>
      </c>
      <c r="D2439" t="s">
        <v>2650</v>
      </c>
      <c r="E2439" t="s">
        <v>17</v>
      </c>
      <c r="F2439" t="s">
        <v>224</v>
      </c>
      <c r="G2439" t="s">
        <v>225</v>
      </c>
      <c r="H2439" t="s">
        <v>2651</v>
      </c>
      <c r="I2439" t="s">
        <v>2652</v>
      </c>
      <c r="J2439" t="s">
        <v>3266</v>
      </c>
      <c r="K2439" t="s">
        <v>198</v>
      </c>
      <c r="L2439" t="s">
        <v>199</v>
      </c>
      <c r="M2439" s="2">
        <v>0.44059376084173901</v>
      </c>
      <c r="N2439">
        <v>4</v>
      </c>
      <c r="O2439" t="s">
        <v>25</v>
      </c>
      <c r="P2439" t="s">
        <v>2789</v>
      </c>
      <c r="Q2439" s="2">
        <f>M2439</f>
        <v>0.44059376084173901</v>
      </c>
      <c r="T2439">
        <v>0.43763299999999999</v>
      </c>
    </row>
    <row r="2440" spans="1:20">
      <c r="A2440">
        <v>77</v>
      </c>
      <c r="B2440" t="s">
        <v>2763</v>
      </c>
      <c r="C2440" t="s">
        <v>15</v>
      </c>
      <c r="D2440" t="s">
        <v>2650</v>
      </c>
      <c r="E2440" t="s">
        <v>17</v>
      </c>
      <c r="F2440" t="s">
        <v>224</v>
      </c>
      <c r="G2440" t="s">
        <v>225</v>
      </c>
      <c r="H2440" t="s">
        <v>2651</v>
      </c>
      <c r="I2440" t="s">
        <v>2652</v>
      </c>
      <c r="K2440" t="s">
        <v>135</v>
      </c>
      <c r="L2440" t="s">
        <v>28</v>
      </c>
      <c r="M2440" s="2">
        <v>8.6113870983923331</v>
      </c>
      <c r="N2440">
        <v>0</v>
      </c>
      <c r="O2440" t="s">
        <v>1192</v>
      </c>
      <c r="P2440" t="s">
        <v>2764</v>
      </c>
      <c r="T2440">
        <v>8.6113949999999999</v>
      </c>
    </row>
    <row r="2441" spans="1:20">
      <c r="A2441">
        <v>78</v>
      </c>
      <c r="B2441" t="s">
        <v>2765</v>
      </c>
      <c r="C2441" t="s">
        <v>15</v>
      </c>
      <c r="D2441" t="s">
        <v>2650</v>
      </c>
      <c r="E2441" t="s">
        <v>17</v>
      </c>
      <c r="F2441" t="s">
        <v>224</v>
      </c>
      <c r="G2441" t="s">
        <v>225</v>
      </c>
      <c r="H2441" t="s">
        <v>2651</v>
      </c>
      <c r="I2441" t="s">
        <v>2652</v>
      </c>
      <c r="K2441" t="s">
        <v>135</v>
      </c>
      <c r="L2441" t="s">
        <v>28</v>
      </c>
      <c r="M2441" s="2">
        <v>2.6483810803931935</v>
      </c>
      <c r="N2441">
        <v>0</v>
      </c>
      <c r="O2441" t="s">
        <v>1192</v>
      </c>
      <c r="P2441" t="s">
        <v>2766</v>
      </c>
      <c r="T2441">
        <v>2.6483829999999999</v>
      </c>
    </row>
    <row r="2442" spans="1:20">
      <c r="A2442">
        <v>79</v>
      </c>
      <c r="B2442" t="s">
        <v>2767</v>
      </c>
      <c r="C2442" t="s">
        <v>15</v>
      </c>
      <c r="D2442" t="s">
        <v>2650</v>
      </c>
      <c r="E2442" t="s">
        <v>17</v>
      </c>
      <c r="F2442" t="s">
        <v>224</v>
      </c>
      <c r="G2442" t="s">
        <v>225</v>
      </c>
      <c r="H2442" t="s">
        <v>2651</v>
      </c>
      <c r="I2442" t="s">
        <v>2652</v>
      </c>
      <c r="K2442" t="s">
        <v>135</v>
      </c>
      <c r="L2442" t="s">
        <v>28</v>
      </c>
      <c r="M2442" s="2">
        <v>1.1178468197565519</v>
      </c>
      <c r="N2442">
        <v>0</v>
      </c>
      <c r="O2442" t="s">
        <v>1192</v>
      </c>
      <c r="P2442" t="s">
        <v>2768</v>
      </c>
      <c r="T2442">
        <v>1.117848</v>
      </c>
    </row>
    <row r="2443" spans="1:20">
      <c r="A2443">
        <v>80</v>
      </c>
      <c r="B2443" t="s">
        <v>2769</v>
      </c>
      <c r="C2443" t="s">
        <v>15</v>
      </c>
      <c r="D2443" t="s">
        <v>2650</v>
      </c>
      <c r="E2443" t="s">
        <v>17</v>
      </c>
      <c r="F2443" t="s">
        <v>224</v>
      </c>
      <c r="G2443" t="s">
        <v>225</v>
      </c>
      <c r="H2443" t="s">
        <v>2651</v>
      </c>
      <c r="I2443" t="s">
        <v>2652</v>
      </c>
      <c r="K2443" t="s">
        <v>135</v>
      </c>
      <c r="L2443" t="s">
        <v>28</v>
      </c>
      <c r="M2443" s="2">
        <v>1.6186962311520536</v>
      </c>
      <c r="N2443">
        <v>0</v>
      </c>
      <c r="O2443" t="s">
        <v>1192</v>
      </c>
      <c r="P2443" t="s">
        <v>2768</v>
      </c>
      <c r="T2443">
        <v>1.618698</v>
      </c>
    </row>
    <row r="2444" spans="1:20">
      <c r="A2444">
        <v>81</v>
      </c>
      <c r="B2444" t="s">
        <v>2770</v>
      </c>
      <c r="C2444" t="s">
        <v>15</v>
      </c>
      <c r="D2444" t="s">
        <v>2650</v>
      </c>
      <c r="E2444" t="s">
        <v>17</v>
      </c>
      <c r="F2444" t="s">
        <v>224</v>
      </c>
      <c r="G2444" t="s">
        <v>225</v>
      </c>
      <c r="H2444" t="s">
        <v>2651</v>
      </c>
      <c r="I2444" t="s">
        <v>2652</v>
      </c>
      <c r="K2444" t="s">
        <v>135</v>
      </c>
      <c r="L2444" t="s">
        <v>28</v>
      </c>
      <c r="M2444" s="2">
        <v>0.8733008537483381</v>
      </c>
      <c r="N2444">
        <v>0</v>
      </c>
      <c r="O2444" t="s">
        <v>1192</v>
      </c>
      <c r="P2444" t="s">
        <v>2771</v>
      </c>
      <c r="T2444">
        <v>0.87330200000000002</v>
      </c>
    </row>
    <row r="2445" spans="1:20">
      <c r="A2445">
        <v>82</v>
      </c>
      <c r="B2445" t="s">
        <v>2772</v>
      </c>
      <c r="C2445" t="s">
        <v>15</v>
      </c>
      <c r="D2445" t="s">
        <v>2650</v>
      </c>
      <c r="E2445" t="s">
        <v>17</v>
      </c>
      <c r="F2445" t="s">
        <v>224</v>
      </c>
      <c r="G2445" t="s">
        <v>225</v>
      </c>
      <c r="H2445" t="s">
        <v>2651</v>
      </c>
      <c r="I2445" t="s">
        <v>2652</v>
      </c>
      <c r="K2445" t="s">
        <v>135</v>
      </c>
      <c r="L2445" t="s">
        <v>28</v>
      </c>
      <c r="M2445" s="2">
        <v>5.249773923486357</v>
      </c>
      <c r="N2445">
        <v>0</v>
      </c>
      <c r="O2445" t="s">
        <v>1192</v>
      </c>
      <c r="P2445" t="s">
        <v>2771</v>
      </c>
      <c r="T2445">
        <v>5.2497790000000002</v>
      </c>
    </row>
    <row r="2446" spans="1:20">
      <c r="A2446">
        <v>83</v>
      </c>
      <c r="B2446" t="s">
        <v>2773</v>
      </c>
      <c r="C2446" t="s">
        <v>15</v>
      </c>
      <c r="D2446" t="s">
        <v>2650</v>
      </c>
      <c r="E2446" t="s">
        <v>17</v>
      </c>
      <c r="F2446" t="s">
        <v>224</v>
      </c>
      <c r="G2446" t="s">
        <v>225</v>
      </c>
      <c r="H2446" t="s">
        <v>2651</v>
      </c>
      <c r="I2446" t="s">
        <v>2652</v>
      </c>
      <c r="K2446" t="s">
        <v>135</v>
      </c>
      <c r="L2446" t="s">
        <v>28</v>
      </c>
      <c r="M2446" s="2">
        <v>1.0279411022372902</v>
      </c>
      <c r="N2446">
        <v>0</v>
      </c>
      <c r="O2446" t="s">
        <v>1192</v>
      </c>
      <c r="P2446" t="s">
        <v>2774</v>
      </c>
      <c r="T2446">
        <v>1.0279419999999999</v>
      </c>
    </row>
    <row r="2447" spans="1:20">
      <c r="A2447">
        <v>84</v>
      </c>
      <c r="B2447" t="s">
        <v>2775</v>
      </c>
      <c r="C2447" t="s">
        <v>15</v>
      </c>
      <c r="D2447" t="s">
        <v>2650</v>
      </c>
      <c r="E2447" t="s">
        <v>17</v>
      </c>
      <c r="F2447" t="s">
        <v>224</v>
      </c>
      <c r="G2447" t="s">
        <v>225</v>
      </c>
      <c r="H2447" t="s">
        <v>2651</v>
      </c>
      <c r="I2447" t="s">
        <v>2652</v>
      </c>
      <c r="K2447" t="s">
        <v>135</v>
      </c>
      <c r="L2447" t="s">
        <v>28</v>
      </c>
      <c r="M2447" s="2">
        <v>1.1344620592261654</v>
      </c>
      <c r="N2447">
        <v>0</v>
      </c>
      <c r="O2447" t="s">
        <v>1192</v>
      </c>
      <c r="P2447" t="s">
        <v>2774</v>
      </c>
      <c r="T2447">
        <v>1.134463</v>
      </c>
    </row>
    <row r="2448" spans="1:20">
      <c r="A2448">
        <v>85</v>
      </c>
      <c r="B2448" t="s">
        <v>2776</v>
      </c>
      <c r="C2448" t="s">
        <v>15</v>
      </c>
      <c r="D2448" t="s">
        <v>2650</v>
      </c>
      <c r="E2448" t="s">
        <v>17</v>
      </c>
      <c r="F2448" t="s">
        <v>224</v>
      </c>
      <c r="G2448" t="s">
        <v>225</v>
      </c>
      <c r="H2448" t="s">
        <v>2651</v>
      </c>
      <c r="I2448" t="s">
        <v>2652</v>
      </c>
      <c r="K2448" t="s">
        <v>135</v>
      </c>
      <c r="L2448" t="s">
        <v>28</v>
      </c>
      <c r="M2448" s="2">
        <v>1.9097967693470985</v>
      </c>
      <c r="N2448">
        <v>0</v>
      </c>
      <c r="O2448" t="s">
        <v>1192</v>
      </c>
      <c r="P2448" t="s">
        <v>2777</v>
      </c>
      <c r="T2448">
        <v>1.9097980000000001</v>
      </c>
    </row>
    <row r="2449" spans="1:20">
      <c r="A2449">
        <v>86</v>
      </c>
      <c r="B2449" t="s">
        <v>2778</v>
      </c>
      <c r="C2449" t="s">
        <v>15</v>
      </c>
      <c r="D2449" t="s">
        <v>2650</v>
      </c>
      <c r="E2449" t="s">
        <v>17</v>
      </c>
      <c r="F2449" t="s">
        <v>224</v>
      </c>
      <c r="G2449" t="s">
        <v>225</v>
      </c>
      <c r="H2449" t="s">
        <v>2651</v>
      </c>
      <c r="I2449" t="s">
        <v>2652</v>
      </c>
      <c r="K2449" t="s">
        <v>135</v>
      </c>
      <c r="L2449" t="s">
        <v>28</v>
      </c>
      <c r="M2449" s="2">
        <v>2.0995000476912962</v>
      </c>
      <c r="N2449">
        <v>0</v>
      </c>
      <c r="O2449" t="s">
        <v>1192</v>
      </c>
      <c r="P2449" t="s">
        <v>2777</v>
      </c>
      <c r="T2449">
        <v>2.0995020000000002</v>
      </c>
    </row>
    <row r="2450" spans="1:20">
      <c r="A2450">
        <v>87</v>
      </c>
      <c r="B2450" t="s">
        <v>2779</v>
      </c>
      <c r="C2450" t="s">
        <v>15</v>
      </c>
      <c r="D2450" t="s">
        <v>2650</v>
      </c>
      <c r="E2450" t="s">
        <v>17</v>
      </c>
      <c r="F2450" t="s">
        <v>224</v>
      </c>
      <c r="G2450" t="s">
        <v>225</v>
      </c>
      <c r="H2450" t="s">
        <v>2651</v>
      </c>
      <c r="I2450" t="s">
        <v>2652</v>
      </c>
      <c r="K2450" t="s">
        <v>135</v>
      </c>
      <c r="L2450" t="s">
        <v>28</v>
      </c>
      <c r="M2450" s="2">
        <v>2.619734323401353</v>
      </c>
      <c r="N2450">
        <v>0</v>
      </c>
      <c r="O2450" t="s">
        <v>1192</v>
      </c>
      <c r="P2450" t="s">
        <v>2780</v>
      </c>
      <c r="T2450">
        <v>2.6197370000000002</v>
      </c>
    </row>
    <row r="2451" spans="1:20">
      <c r="A2451">
        <v>1</v>
      </c>
      <c r="B2451" t="s">
        <v>2722</v>
      </c>
      <c r="C2451" t="s">
        <v>15</v>
      </c>
      <c r="D2451" t="s">
        <v>2650</v>
      </c>
      <c r="E2451" t="s">
        <v>17</v>
      </c>
      <c r="F2451" t="s">
        <v>224</v>
      </c>
      <c r="G2451" t="s">
        <v>225</v>
      </c>
      <c r="H2451" t="s">
        <v>2651</v>
      </c>
      <c r="I2451" t="s">
        <v>2652</v>
      </c>
      <c r="K2451" t="s">
        <v>976</v>
      </c>
      <c r="L2451" t="s">
        <v>182</v>
      </c>
      <c r="M2451" s="2">
        <v>1.1344258872310877</v>
      </c>
      <c r="N2451">
        <v>1</v>
      </c>
      <c r="O2451" t="s">
        <v>87</v>
      </c>
      <c r="P2451" t="s">
        <v>2723</v>
      </c>
      <c r="T2451">
        <v>1.580176</v>
      </c>
    </row>
    <row r="2452" spans="1:20">
      <c r="A2452">
        <v>3</v>
      </c>
      <c r="B2452" t="s">
        <v>2724</v>
      </c>
      <c r="C2452" t="s">
        <v>15</v>
      </c>
      <c r="D2452" t="s">
        <v>2650</v>
      </c>
      <c r="E2452" t="s">
        <v>17</v>
      </c>
      <c r="F2452" t="s">
        <v>224</v>
      </c>
      <c r="G2452" t="s">
        <v>225</v>
      </c>
      <c r="H2452" t="s">
        <v>2651</v>
      </c>
      <c r="I2452" t="s">
        <v>2652</v>
      </c>
      <c r="K2452" t="s">
        <v>976</v>
      </c>
      <c r="L2452" t="s">
        <v>182</v>
      </c>
      <c r="M2452" s="2">
        <v>0.10805043688192821</v>
      </c>
      <c r="N2452">
        <v>1</v>
      </c>
      <c r="O2452" t="s">
        <v>87</v>
      </c>
      <c r="P2452" t="s">
        <v>2723</v>
      </c>
      <c r="T2452">
        <v>0.10805099999999999</v>
      </c>
    </row>
    <row r="2453" spans="1:20">
      <c r="A2453">
        <v>111</v>
      </c>
      <c r="B2453" t="s">
        <v>2721</v>
      </c>
      <c r="C2453" t="s">
        <v>15</v>
      </c>
      <c r="D2453" t="s">
        <v>2650</v>
      </c>
      <c r="E2453" t="s">
        <v>17</v>
      </c>
      <c r="F2453" t="s">
        <v>224</v>
      </c>
      <c r="G2453" t="s">
        <v>225</v>
      </c>
      <c r="H2453" t="s">
        <v>2651</v>
      </c>
      <c r="I2453" t="s">
        <v>2652</v>
      </c>
      <c r="K2453" t="s">
        <v>976</v>
      </c>
      <c r="L2453" t="s">
        <v>182</v>
      </c>
      <c r="M2453" s="2">
        <v>0.43829679084524792</v>
      </c>
      <c r="N2453">
        <v>1</v>
      </c>
      <c r="O2453" t="s">
        <v>87</v>
      </c>
      <c r="P2453" t="s">
        <v>2725</v>
      </c>
      <c r="T2453" t="s">
        <v>26</v>
      </c>
    </row>
    <row r="2454" spans="1:20">
      <c r="A2454">
        <v>20</v>
      </c>
      <c r="B2454" t="s">
        <v>2726</v>
      </c>
      <c r="C2454" t="s">
        <v>15</v>
      </c>
      <c r="D2454" t="s">
        <v>2650</v>
      </c>
      <c r="E2454" t="s">
        <v>17</v>
      </c>
      <c r="F2454" t="s">
        <v>224</v>
      </c>
      <c r="G2454" t="s">
        <v>225</v>
      </c>
      <c r="H2454" t="s">
        <v>2651</v>
      </c>
      <c r="I2454" t="s">
        <v>2652</v>
      </c>
      <c r="K2454" t="s">
        <v>85</v>
      </c>
      <c r="L2454" t="s">
        <v>86</v>
      </c>
      <c r="M2454" s="2">
        <v>5.2160924413001686</v>
      </c>
      <c r="N2454">
        <v>1</v>
      </c>
      <c r="O2454" t="s">
        <v>87</v>
      </c>
      <c r="P2454" t="s">
        <v>2727</v>
      </c>
      <c r="T2454">
        <v>5.2160970000000004</v>
      </c>
    </row>
    <row r="2455" spans="1:20">
      <c r="A2455">
        <v>21</v>
      </c>
      <c r="B2455" t="s">
        <v>2728</v>
      </c>
      <c r="C2455" t="s">
        <v>15</v>
      </c>
      <c r="D2455" t="s">
        <v>2650</v>
      </c>
      <c r="E2455" t="s">
        <v>17</v>
      </c>
      <c r="F2455" t="s">
        <v>224</v>
      </c>
      <c r="G2455" t="s">
        <v>225</v>
      </c>
      <c r="H2455" t="s">
        <v>2651</v>
      </c>
      <c r="I2455" t="s">
        <v>2652</v>
      </c>
      <c r="K2455" t="s">
        <v>85</v>
      </c>
      <c r="L2455" t="s">
        <v>86</v>
      </c>
      <c r="M2455" s="2">
        <v>8.8975906999500847</v>
      </c>
      <c r="N2455">
        <v>1</v>
      </c>
      <c r="O2455" t="s">
        <v>87</v>
      </c>
      <c r="P2455" t="s">
        <v>2727</v>
      </c>
      <c r="T2455">
        <v>14.437635</v>
      </c>
    </row>
    <row r="2456" spans="1:20">
      <c r="A2456">
        <v>22</v>
      </c>
      <c r="B2456" t="s">
        <v>2729</v>
      </c>
      <c r="C2456" t="s">
        <v>15</v>
      </c>
      <c r="D2456" t="s">
        <v>2650</v>
      </c>
      <c r="E2456" t="s">
        <v>17</v>
      </c>
      <c r="F2456" t="s">
        <v>224</v>
      </c>
      <c r="G2456" t="s">
        <v>225</v>
      </c>
      <c r="H2456" t="s">
        <v>2651</v>
      </c>
      <c r="I2456" t="s">
        <v>2652</v>
      </c>
      <c r="K2456" t="s">
        <v>85</v>
      </c>
      <c r="L2456" t="s">
        <v>86</v>
      </c>
      <c r="M2456" s="2">
        <v>0.3337705067632683</v>
      </c>
      <c r="N2456">
        <v>1</v>
      </c>
      <c r="O2456" t="s">
        <v>87</v>
      </c>
      <c r="P2456" t="s">
        <v>2727</v>
      </c>
      <c r="T2456">
        <v>0.33764699999999997</v>
      </c>
    </row>
    <row r="2457" spans="1:20">
      <c r="A2457">
        <v>23</v>
      </c>
      <c r="B2457" t="s">
        <v>2730</v>
      </c>
      <c r="C2457" t="s">
        <v>15</v>
      </c>
      <c r="D2457" t="s">
        <v>2650</v>
      </c>
      <c r="E2457" t="s">
        <v>17</v>
      </c>
      <c r="F2457" t="s">
        <v>224</v>
      </c>
      <c r="G2457" t="s">
        <v>225</v>
      </c>
      <c r="H2457" t="s">
        <v>2651</v>
      </c>
      <c r="I2457" t="s">
        <v>2652</v>
      </c>
      <c r="K2457" t="s">
        <v>85</v>
      </c>
      <c r="L2457" t="s">
        <v>86</v>
      </c>
      <c r="M2457" s="2">
        <v>6.7589870168476303</v>
      </c>
      <c r="N2457">
        <v>1</v>
      </c>
      <c r="O2457" t="s">
        <v>87</v>
      </c>
      <c r="P2457" t="s">
        <v>2727</v>
      </c>
      <c r="T2457">
        <v>6.2271729999999996</v>
      </c>
    </row>
    <row r="2458" spans="1:20">
      <c r="A2458">
        <v>38</v>
      </c>
      <c r="B2458" t="s">
        <v>2731</v>
      </c>
      <c r="C2458" t="s">
        <v>15</v>
      </c>
      <c r="D2458" t="s">
        <v>2650</v>
      </c>
      <c r="E2458" t="s">
        <v>17</v>
      </c>
      <c r="F2458" t="s">
        <v>224</v>
      </c>
      <c r="G2458" t="s">
        <v>225</v>
      </c>
      <c r="H2458" t="s">
        <v>2651</v>
      </c>
      <c r="I2458" t="s">
        <v>2652</v>
      </c>
      <c r="K2458" t="s">
        <v>85</v>
      </c>
      <c r="L2458" t="s">
        <v>86</v>
      </c>
      <c r="M2458" s="2">
        <v>1.0955991697266521</v>
      </c>
      <c r="N2458">
        <v>1</v>
      </c>
      <c r="O2458" t="s">
        <v>87</v>
      </c>
      <c r="P2458" t="s">
        <v>2732</v>
      </c>
      <c r="T2458">
        <v>1.0955999999999999</v>
      </c>
    </row>
    <row r="2459" spans="1:20">
      <c r="A2459">
        <v>39</v>
      </c>
      <c r="B2459" t="s">
        <v>2733</v>
      </c>
      <c r="C2459" t="s">
        <v>15</v>
      </c>
      <c r="D2459" t="s">
        <v>2650</v>
      </c>
      <c r="E2459" t="s">
        <v>17</v>
      </c>
      <c r="F2459" t="s">
        <v>224</v>
      </c>
      <c r="G2459" t="s">
        <v>225</v>
      </c>
      <c r="H2459" t="s">
        <v>2651</v>
      </c>
      <c r="I2459" t="s">
        <v>2652</v>
      </c>
      <c r="K2459" t="s">
        <v>85</v>
      </c>
      <c r="L2459" t="s">
        <v>86</v>
      </c>
      <c r="M2459" s="2">
        <v>1.7138609791294979</v>
      </c>
      <c r="N2459">
        <v>1</v>
      </c>
      <c r="O2459" t="s">
        <v>87</v>
      </c>
      <c r="P2459" t="s">
        <v>2732</v>
      </c>
      <c r="T2459">
        <v>1.713862</v>
      </c>
    </row>
    <row r="2460" spans="1:20">
      <c r="A2460">
        <v>44</v>
      </c>
      <c r="B2460" t="s">
        <v>2738</v>
      </c>
      <c r="C2460" t="s">
        <v>15</v>
      </c>
      <c r="D2460" t="s">
        <v>2650</v>
      </c>
      <c r="E2460" t="s">
        <v>17</v>
      </c>
      <c r="F2460" t="s">
        <v>224</v>
      </c>
      <c r="G2460" t="s">
        <v>225</v>
      </c>
      <c r="H2460" t="s">
        <v>2651</v>
      </c>
      <c r="I2460" t="s">
        <v>2652</v>
      </c>
      <c r="K2460" t="s">
        <v>85</v>
      </c>
      <c r="L2460" t="s">
        <v>86</v>
      </c>
      <c r="M2460" s="2">
        <v>0.40288354502008966</v>
      </c>
      <c r="N2460">
        <v>1</v>
      </c>
      <c r="O2460" t="s">
        <v>87</v>
      </c>
      <c r="P2460" t="s">
        <v>2739</v>
      </c>
      <c r="T2460">
        <v>1.0585359999999999</v>
      </c>
    </row>
    <row r="2461" spans="1:20">
      <c r="A2461">
        <v>73</v>
      </c>
      <c r="B2461" t="s">
        <v>2750</v>
      </c>
      <c r="C2461" t="s">
        <v>15</v>
      </c>
      <c r="D2461" t="s">
        <v>2650</v>
      </c>
      <c r="E2461" t="s">
        <v>17</v>
      </c>
      <c r="F2461" t="s">
        <v>224</v>
      </c>
      <c r="G2461" t="s">
        <v>225</v>
      </c>
      <c r="H2461" t="s">
        <v>2651</v>
      </c>
      <c r="I2461" t="s">
        <v>2652</v>
      </c>
      <c r="K2461" t="s">
        <v>85</v>
      </c>
      <c r="L2461" t="s">
        <v>86</v>
      </c>
      <c r="M2461" s="2">
        <v>0.47707131677399267</v>
      </c>
      <c r="N2461">
        <v>1</v>
      </c>
      <c r="O2461" t="s">
        <v>87</v>
      </c>
      <c r="P2461" t="s">
        <v>2751</v>
      </c>
      <c r="T2461">
        <v>0.477072</v>
      </c>
    </row>
    <row r="2462" spans="1:20">
      <c r="A2462">
        <v>74</v>
      </c>
      <c r="B2462" t="s">
        <v>2752</v>
      </c>
      <c r="C2462" t="s">
        <v>15</v>
      </c>
      <c r="D2462" t="s">
        <v>2650</v>
      </c>
      <c r="E2462" t="s">
        <v>17</v>
      </c>
      <c r="F2462" t="s">
        <v>224</v>
      </c>
      <c r="G2462" t="s">
        <v>225</v>
      </c>
      <c r="H2462" t="s">
        <v>2651</v>
      </c>
      <c r="I2462" t="s">
        <v>2652</v>
      </c>
      <c r="K2462" t="s">
        <v>85</v>
      </c>
      <c r="L2462" t="s">
        <v>86</v>
      </c>
      <c r="M2462" s="2">
        <v>0.5365364863128449</v>
      </c>
      <c r="N2462">
        <v>1</v>
      </c>
      <c r="O2462" t="s">
        <v>87</v>
      </c>
      <c r="P2462" t="s">
        <v>2751</v>
      </c>
      <c r="T2462">
        <v>0.53653700000000004</v>
      </c>
    </row>
    <row r="2463" spans="1:20">
      <c r="A2463">
        <v>115</v>
      </c>
      <c r="B2463" t="s">
        <v>2721</v>
      </c>
      <c r="C2463" t="s">
        <v>15</v>
      </c>
      <c r="D2463" t="s">
        <v>2650</v>
      </c>
      <c r="E2463" t="s">
        <v>17</v>
      </c>
      <c r="F2463" t="s">
        <v>224</v>
      </c>
      <c r="G2463" t="s">
        <v>225</v>
      </c>
      <c r="H2463" t="s">
        <v>2651</v>
      </c>
      <c r="I2463" t="s">
        <v>2652</v>
      </c>
      <c r="K2463" t="s">
        <v>85</v>
      </c>
      <c r="L2463" t="s">
        <v>86</v>
      </c>
      <c r="M2463" s="2">
        <v>4.9789503419935448</v>
      </c>
      <c r="N2463">
        <v>1</v>
      </c>
      <c r="O2463" t="s">
        <v>87</v>
      </c>
      <c r="P2463" t="s">
        <v>2755</v>
      </c>
      <c r="T2463" t="s">
        <v>26</v>
      </c>
    </row>
    <row r="2464" spans="1:20">
      <c r="A2464">
        <v>2</v>
      </c>
      <c r="B2464" t="s">
        <v>2756</v>
      </c>
      <c r="C2464" t="s">
        <v>15</v>
      </c>
      <c r="D2464" t="s">
        <v>2650</v>
      </c>
      <c r="E2464" t="s">
        <v>17</v>
      </c>
      <c r="F2464" t="s">
        <v>224</v>
      </c>
      <c r="G2464" t="s">
        <v>225</v>
      </c>
      <c r="H2464" t="s">
        <v>2651</v>
      </c>
      <c r="I2464" t="s">
        <v>2652</v>
      </c>
      <c r="K2464" t="s">
        <v>1136</v>
      </c>
      <c r="L2464" t="s">
        <v>1060</v>
      </c>
      <c r="M2464" s="2">
        <v>0.6687726770879151</v>
      </c>
      <c r="N2464">
        <v>1</v>
      </c>
      <c r="O2464" t="s">
        <v>87</v>
      </c>
      <c r="P2464" t="s">
        <v>2723</v>
      </c>
      <c r="T2464">
        <v>0.79430999999999996</v>
      </c>
    </row>
    <row r="2465" spans="1:20">
      <c r="A2465">
        <v>16</v>
      </c>
      <c r="B2465" t="s">
        <v>2757</v>
      </c>
      <c r="C2465" t="s">
        <v>15</v>
      </c>
      <c r="D2465" t="s">
        <v>2650</v>
      </c>
      <c r="E2465" t="s">
        <v>17</v>
      </c>
      <c r="F2465" t="s">
        <v>224</v>
      </c>
      <c r="G2465" t="s">
        <v>225</v>
      </c>
      <c r="H2465" t="s">
        <v>2651</v>
      </c>
      <c r="I2465" t="s">
        <v>2652</v>
      </c>
      <c r="K2465" t="s">
        <v>1136</v>
      </c>
      <c r="L2465" t="s">
        <v>1060</v>
      </c>
      <c r="M2465" s="2">
        <v>4.2793003928972082</v>
      </c>
      <c r="N2465">
        <v>1</v>
      </c>
      <c r="O2465" t="s">
        <v>87</v>
      </c>
      <c r="P2465" t="s">
        <v>2666</v>
      </c>
      <c r="T2465">
        <v>4.2793039999999998</v>
      </c>
    </row>
    <row r="2466" spans="1:20">
      <c r="A2466">
        <v>4</v>
      </c>
      <c r="B2466" t="s">
        <v>2758</v>
      </c>
      <c r="C2466" t="s">
        <v>15</v>
      </c>
      <c r="D2466" t="s">
        <v>2650</v>
      </c>
      <c r="E2466" t="s">
        <v>17</v>
      </c>
      <c r="F2466" t="s">
        <v>224</v>
      </c>
      <c r="G2466" t="s">
        <v>225</v>
      </c>
      <c r="H2466" t="s">
        <v>2651</v>
      </c>
      <c r="I2466" t="s">
        <v>2652</v>
      </c>
      <c r="K2466" t="s">
        <v>128</v>
      </c>
      <c r="L2466" t="s">
        <v>129</v>
      </c>
      <c r="M2466" s="2">
        <v>6.1167186164087714E-2</v>
      </c>
      <c r="N2466">
        <v>1</v>
      </c>
      <c r="O2466" t="s">
        <v>87</v>
      </c>
      <c r="P2466" t="s">
        <v>2723</v>
      </c>
      <c r="T2466">
        <v>6.1166999999999999E-2</v>
      </c>
    </row>
    <row r="2467" spans="1:20">
      <c r="A2467">
        <v>99</v>
      </c>
      <c r="B2467" t="s">
        <v>2796</v>
      </c>
      <c r="C2467" t="s">
        <v>15</v>
      </c>
      <c r="D2467" t="s">
        <v>2650</v>
      </c>
      <c r="E2467" t="s">
        <v>17</v>
      </c>
      <c r="F2467" t="s">
        <v>224</v>
      </c>
      <c r="G2467" t="s">
        <v>225</v>
      </c>
      <c r="H2467" t="s">
        <v>2651</v>
      </c>
      <c r="I2467" t="s">
        <v>2652</v>
      </c>
      <c r="K2467" t="s">
        <v>1311</v>
      </c>
      <c r="L2467" t="s">
        <v>1328</v>
      </c>
      <c r="M2467" s="2">
        <v>0.96045934749410644</v>
      </c>
      <c r="N2467">
        <v>1</v>
      </c>
      <c r="O2467" t="s">
        <v>87</v>
      </c>
      <c r="P2467" t="s">
        <v>2797</v>
      </c>
      <c r="T2467">
        <v>0.96045999999999998</v>
      </c>
    </row>
    <row r="2468" spans="1:20">
      <c r="A2468">
        <v>100</v>
      </c>
      <c r="B2468" t="s">
        <v>2798</v>
      </c>
      <c r="C2468" t="s">
        <v>15</v>
      </c>
      <c r="D2468" t="s">
        <v>2650</v>
      </c>
      <c r="E2468" t="s">
        <v>17</v>
      </c>
      <c r="F2468" t="s">
        <v>224</v>
      </c>
      <c r="G2468" t="s">
        <v>225</v>
      </c>
      <c r="H2468" t="s">
        <v>2651</v>
      </c>
      <c r="I2468" t="s">
        <v>2652</v>
      </c>
      <c r="K2468" t="s">
        <v>1311</v>
      </c>
      <c r="L2468" t="s">
        <v>1328</v>
      </c>
      <c r="M2468" s="2">
        <v>1.0306216530841195</v>
      </c>
      <c r="N2468">
        <v>1</v>
      </c>
      <c r="O2468" t="s">
        <v>87</v>
      </c>
      <c r="P2468" t="s">
        <v>2799</v>
      </c>
      <c r="T2468">
        <v>1.0306230000000001</v>
      </c>
    </row>
    <row r="2469" spans="1:20">
      <c r="A2469">
        <v>101</v>
      </c>
      <c r="B2469" t="s">
        <v>2800</v>
      </c>
      <c r="C2469" t="s">
        <v>15</v>
      </c>
      <c r="D2469" t="s">
        <v>2650</v>
      </c>
      <c r="E2469" t="s">
        <v>17</v>
      </c>
      <c r="F2469" t="s">
        <v>224</v>
      </c>
      <c r="G2469" t="s">
        <v>225</v>
      </c>
      <c r="H2469" t="s">
        <v>2651</v>
      </c>
      <c r="I2469" t="s">
        <v>2652</v>
      </c>
      <c r="K2469" t="s">
        <v>1311</v>
      </c>
      <c r="L2469" t="s">
        <v>1328</v>
      </c>
      <c r="M2469" s="2">
        <v>0.80417880282490617</v>
      </c>
      <c r="N2469">
        <v>1</v>
      </c>
      <c r="O2469" t="s">
        <v>87</v>
      </c>
      <c r="P2469" t="s">
        <v>2801</v>
      </c>
      <c r="T2469">
        <v>0.80418000000000001</v>
      </c>
    </row>
    <row r="2470" spans="1:20">
      <c r="A2470">
        <v>109</v>
      </c>
      <c r="B2470" t="s">
        <v>2759</v>
      </c>
      <c r="C2470" t="s">
        <v>15</v>
      </c>
      <c r="D2470" t="s">
        <v>2650</v>
      </c>
      <c r="E2470" t="s">
        <v>17</v>
      </c>
      <c r="F2470" t="s">
        <v>224</v>
      </c>
      <c r="G2470" t="s">
        <v>225</v>
      </c>
      <c r="H2470" t="s">
        <v>2651</v>
      </c>
      <c r="I2470" t="s">
        <v>2652</v>
      </c>
      <c r="K2470" t="s">
        <v>128</v>
      </c>
      <c r="L2470" t="s">
        <v>129</v>
      </c>
      <c r="M2470" s="2">
        <v>0.16750478519148179</v>
      </c>
      <c r="N2470">
        <v>2</v>
      </c>
      <c r="O2470" t="s">
        <v>126</v>
      </c>
      <c r="P2470" t="s">
        <v>2760</v>
      </c>
      <c r="T2470">
        <v>0.16750499999999999</v>
      </c>
    </row>
    <row r="2471" spans="1:20">
      <c r="A2471">
        <v>97</v>
      </c>
      <c r="B2471" t="s">
        <v>2792</v>
      </c>
      <c r="C2471" t="s">
        <v>15</v>
      </c>
      <c r="D2471" t="s">
        <v>2650</v>
      </c>
      <c r="E2471" t="s">
        <v>17</v>
      </c>
      <c r="F2471" t="s">
        <v>224</v>
      </c>
      <c r="G2471" t="s">
        <v>225</v>
      </c>
      <c r="H2471" t="s">
        <v>2651</v>
      </c>
      <c r="I2471" t="s">
        <v>2652</v>
      </c>
      <c r="K2471" t="s">
        <v>1311</v>
      </c>
      <c r="L2471" t="s">
        <v>1328</v>
      </c>
      <c r="M2471" s="2">
        <v>4.7845630686507566E-2</v>
      </c>
      <c r="N2471">
        <v>2</v>
      </c>
      <c r="O2471" t="s">
        <v>126</v>
      </c>
      <c r="P2471" t="s">
        <v>2793</v>
      </c>
      <c r="T2471">
        <v>4.7846E-2</v>
      </c>
    </row>
    <row r="2472" spans="1:20">
      <c r="A2472">
        <v>98</v>
      </c>
      <c r="B2472" t="s">
        <v>2794</v>
      </c>
      <c r="C2472" t="s">
        <v>15</v>
      </c>
      <c r="D2472" t="s">
        <v>2650</v>
      </c>
      <c r="E2472" t="s">
        <v>17</v>
      </c>
      <c r="F2472" t="s">
        <v>224</v>
      </c>
      <c r="G2472" t="s">
        <v>225</v>
      </c>
      <c r="H2472" t="s">
        <v>2651</v>
      </c>
      <c r="I2472" t="s">
        <v>2652</v>
      </c>
      <c r="K2472" t="s">
        <v>1311</v>
      </c>
      <c r="L2472" t="s">
        <v>1328</v>
      </c>
      <c r="M2472" s="2">
        <v>0.12520251108266656</v>
      </c>
      <c r="N2472">
        <v>2</v>
      </c>
      <c r="O2472" t="s">
        <v>126</v>
      </c>
      <c r="P2472" t="s">
        <v>2795</v>
      </c>
      <c r="T2472">
        <v>0.12520300000000001</v>
      </c>
    </row>
    <row r="2473" spans="1:20">
      <c r="A2473">
        <v>102</v>
      </c>
      <c r="B2473" t="s">
        <v>2802</v>
      </c>
      <c r="C2473" t="s">
        <v>15</v>
      </c>
      <c r="D2473" t="s">
        <v>2650</v>
      </c>
      <c r="E2473" t="s">
        <v>17</v>
      </c>
      <c r="F2473" t="s">
        <v>224</v>
      </c>
      <c r="G2473" t="s">
        <v>225</v>
      </c>
      <c r="H2473" t="s">
        <v>2651</v>
      </c>
      <c r="I2473" t="s">
        <v>2652</v>
      </c>
      <c r="K2473" t="s">
        <v>1311</v>
      </c>
      <c r="L2473" t="s">
        <v>1328</v>
      </c>
      <c r="M2473" s="2">
        <v>0.13818155384668607</v>
      </c>
      <c r="N2473">
        <v>2</v>
      </c>
      <c r="O2473" t="s">
        <v>126</v>
      </c>
      <c r="P2473" t="s">
        <v>2803</v>
      </c>
      <c r="Q2473" s="2">
        <f>SUM(M2470:M2473)</f>
        <v>0.47873448080734199</v>
      </c>
      <c r="T2473">
        <v>0.138182</v>
      </c>
    </row>
    <row r="2474" spans="1:20">
      <c r="A2474">
        <v>103</v>
      </c>
      <c r="B2474" t="s">
        <v>2804</v>
      </c>
      <c r="C2474" t="s">
        <v>15</v>
      </c>
      <c r="D2474" t="s">
        <v>2650</v>
      </c>
      <c r="E2474" t="s">
        <v>17</v>
      </c>
      <c r="F2474" t="s">
        <v>224</v>
      </c>
      <c r="G2474" t="s">
        <v>225</v>
      </c>
      <c r="H2474" t="s">
        <v>2651</v>
      </c>
      <c r="I2474" t="s">
        <v>2652</v>
      </c>
      <c r="K2474" t="s">
        <v>1311</v>
      </c>
      <c r="L2474" t="s">
        <v>1328</v>
      </c>
      <c r="M2474" s="2">
        <v>6.5583631754001864E-2</v>
      </c>
      <c r="N2474">
        <v>2</v>
      </c>
      <c r="O2474" t="s">
        <v>126</v>
      </c>
      <c r="P2474" t="s">
        <v>2805</v>
      </c>
      <c r="T2474">
        <v>6.5584000000000003E-2</v>
      </c>
    </row>
    <row r="2475" spans="1:20">
      <c r="A2475">
        <v>104</v>
      </c>
      <c r="B2475" t="s">
        <v>2806</v>
      </c>
      <c r="C2475" t="s">
        <v>15</v>
      </c>
      <c r="D2475" t="s">
        <v>2650</v>
      </c>
      <c r="E2475" t="s">
        <v>17</v>
      </c>
      <c r="F2475" t="s">
        <v>224</v>
      </c>
      <c r="G2475" t="s">
        <v>225</v>
      </c>
      <c r="H2475" t="s">
        <v>2651</v>
      </c>
      <c r="I2475" t="s">
        <v>2652</v>
      </c>
      <c r="K2475" t="s">
        <v>1311</v>
      </c>
      <c r="L2475" t="s">
        <v>1328</v>
      </c>
      <c r="M2475" s="2">
        <v>6.6069645848880365E-2</v>
      </c>
      <c r="N2475">
        <v>2</v>
      </c>
      <c r="O2475" t="s">
        <v>126</v>
      </c>
      <c r="P2475" t="s">
        <v>2807</v>
      </c>
      <c r="T2475">
        <v>6.6070000000000004E-2</v>
      </c>
    </row>
    <row r="2476" spans="1:20">
      <c r="A2476" s="1">
        <v>105</v>
      </c>
      <c r="B2476" s="1" t="s">
        <v>2808</v>
      </c>
      <c r="C2476" s="1" t="s">
        <v>15</v>
      </c>
      <c r="D2476" s="1" t="s">
        <v>2650</v>
      </c>
      <c r="E2476" s="1" t="s">
        <v>17</v>
      </c>
      <c r="F2476" s="1" t="s">
        <v>224</v>
      </c>
      <c r="G2476" s="1" t="s">
        <v>225</v>
      </c>
      <c r="H2476" s="1" t="s">
        <v>2651</v>
      </c>
      <c r="I2476" s="1" t="s">
        <v>2652</v>
      </c>
      <c r="J2476" s="1"/>
      <c r="K2476" s="1" t="s">
        <v>1311</v>
      </c>
      <c r="L2476" s="1" t="s">
        <v>1328</v>
      </c>
      <c r="M2476" s="2">
        <v>6.8337952634882349E-2</v>
      </c>
      <c r="N2476" s="1">
        <v>2</v>
      </c>
      <c r="O2476" s="1" t="s">
        <v>126</v>
      </c>
      <c r="P2476" s="1" t="s">
        <v>2809</v>
      </c>
      <c r="Q2476" s="3">
        <f>SUM(M2451:M2469,M2474:M2476)</f>
        <v>40.096606908566137</v>
      </c>
      <c r="S2476" s="1"/>
      <c r="T2476" s="1">
        <v>6.8337999999999996E-2</v>
      </c>
    </row>
    <row r="2477" spans="1:20">
      <c r="A2477">
        <v>7</v>
      </c>
      <c r="B2477" t="s">
        <v>2649</v>
      </c>
      <c r="C2477" t="s">
        <v>15</v>
      </c>
      <c r="D2477" t="s">
        <v>2650</v>
      </c>
      <c r="E2477" t="s">
        <v>17</v>
      </c>
      <c r="F2477" t="s">
        <v>224</v>
      </c>
      <c r="G2477" t="s">
        <v>225</v>
      </c>
      <c r="H2477" t="s">
        <v>2651</v>
      </c>
      <c r="I2477" t="s">
        <v>2652</v>
      </c>
      <c r="K2477" t="s">
        <v>23</v>
      </c>
      <c r="L2477" t="s">
        <v>24</v>
      </c>
      <c r="M2477" s="2">
        <v>4.4402249294514764</v>
      </c>
      <c r="N2477">
        <v>4</v>
      </c>
      <c r="O2477" t="s">
        <v>25</v>
      </c>
      <c r="P2477" t="s">
        <v>2653</v>
      </c>
      <c r="T2477">
        <v>4.4111890000000002</v>
      </c>
    </row>
    <row r="2478" spans="1:20">
      <c r="A2478">
        <v>9</v>
      </c>
      <c r="B2478" t="s">
        <v>2654</v>
      </c>
      <c r="C2478" t="s">
        <v>15</v>
      </c>
      <c r="D2478" t="s">
        <v>2650</v>
      </c>
      <c r="E2478" t="s">
        <v>17</v>
      </c>
      <c r="F2478" t="s">
        <v>224</v>
      </c>
      <c r="G2478" t="s">
        <v>225</v>
      </c>
      <c r="H2478" t="s">
        <v>2651</v>
      </c>
      <c r="I2478" t="s">
        <v>2652</v>
      </c>
      <c r="K2478" t="s">
        <v>23</v>
      </c>
      <c r="L2478" t="s">
        <v>24</v>
      </c>
      <c r="M2478" s="2">
        <v>3.4080942849517899</v>
      </c>
      <c r="N2478">
        <v>4</v>
      </c>
      <c r="O2478" t="s">
        <v>25</v>
      </c>
      <c r="P2478" t="s">
        <v>2653</v>
      </c>
      <c r="T2478">
        <v>3.4325070000000002</v>
      </c>
    </row>
    <row r="2479" spans="1:20">
      <c r="A2479">
        <v>10</v>
      </c>
      <c r="B2479" t="s">
        <v>2655</v>
      </c>
      <c r="C2479" t="s">
        <v>15</v>
      </c>
      <c r="D2479" t="s">
        <v>2650</v>
      </c>
      <c r="E2479" t="s">
        <v>17</v>
      </c>
      <c r="F2479" t="s">
        <v>224</v>
      </c>
      <c r="G2479" t="s">
        <v>225</v>
      </c>
      <c r="H2479" t="s">
        <v>2651</v>
      </c>
      <c r="I2479" t="s">
        <v>2652</v>
      </c>
      <c r="K2479" t="s">
        <v>23</v>
      </c>
      <c r="L2479" t="s">
        <v>24</v>
      </c>
      <c r="M2479" s="2">
        <v>1.9492686764553258</v>
      </c>
      <c r="N2479">
        <v>4</v>
      </c>
      <c r="O2479" t="s">
        <v>25</v>
      </c>
      <c r="P2479" t="s">
        <v>2653</v>
      </c>
      <c r="T2479">
        <v>2.293415</v>
      </c>
    </row>
    <row r="2480" spans="1:20">
      <c r="A2480">
        <v>11</v>
      </c>
      <c r="B2480" t="s">
        <v>2656</v>
      </c>
      <c r="C2480" t="s">
        <v>15</v>
      </c>
      <c r="D2480" t="s">
        <v>2650</v>
      </c>
      <c r="E2480" t="s">
        <v>17</v>
      </c>
      <c r="F2480" t="s">
        <v>224</v>
      </c>
      <c r="G2480" t="s">
        <v>225</v>
      </c>
      <c r="H2480" t="s">
        <v>2651</v>
      </c>
      <c r="I2480" t="s">
        <v>2652</v>
      </c>
      <c r="K2480" t="s">
        <v>23</v>
      </c>
      <c r="L2480" t="s">
        <v>24</v>
      </c>
      <c r="M2480" s="2">
        <v>23.017609927697027</v>
      </c>
      <c r="N2480">
        <v>4</v>
      </c>
      <c r="O2480" t="s">
        <v>25</v>
      </c>
      <c r="P2480" t="s">
        <v>2657</v>
      </c>
      <c r="T2480">
        <v>23.01763</v>
      </c>
    </row>
    <row r="2481" spans="1:20">
      <c r="A2481">
        <v>12</v>
      </c>
      <c r="B2481" t="s">
        <v>2658</v>
      </c>
      <c r="C2481" t="s">
        <v>15</v>
      </c>
      <c r="D2481" t="s">
        <v>2650</v>
      </c>
      <c r="E2481" t="s">
        <v>17</v>
      </c>
      <c r="F2481" t="s">
        <v>224</v>
      </c>
      <c r="G2481" t="s">
        <v>225</v>
      </c>
      <c r="H2481" t="s">
        <v>2651</v>
      </c>
      <c r="I2481" t="s">
        <v>2652</v>
      </c>
      <c r="K2481" t="s">
        <v>23</v>
      </c>
      <c r="L2481" t="s">
        <v>24</v>
      </c>
      <c r="M2481" s="2">
        <v>4.0707203389788624</v>
      </c>
      <c r="N2481">
        <v>4</v>
      </c>
      <c r="O2481" t="s">
        <v>25</v>
      </c>
      <c r="P2481" t="s">
        <v>2657</v>
      </c>
      <c r="T2481">
        <v>6.0330450000000004</v>
      </c>
    </row>
    <row r="2482" spans="1:20">
      <c r="A2482">
        <v>13</v>
      </c>
      <c r="B2482" t="s">
        <v>2659</v>
      </c>
      <c r="C2482" t="s">
        <v>15</v>
      </c>
      <c r="D2482" t="s">
        <v>2650</v>
      </c>
      <c r="E2482" t="s">
        <v>17</v>
      </c>
      <c r="F2482" t="s">
        <v>224</v>
      </c>
      <c r="G2482" t="s">
        <v>225</v>
      </c>
      <c r="H2482" t="s">
        <v>2651</v>
      </c>
      <c r="I2482" t="s">
        <v>2652</v>
      </c>
      <c r="K2482" t="s">
        <v>23</v>
      </c>
      <c r="L2482" t="s">
        <v>24</v>
      </c>
      <c r="M2482" s="2">
        <v>8.1970351734431137</v>
      </c>
      <c r="N2482">
        <v>4</v>
      </c>
      <c r="O2482" t="s">
        <v>25</v>
      </c>
      <c r="P2482" t="s">
        <v>2660</v>
      </c>
      <c r="T2482">
        <v>8.1970419999999997</v>
      </c>
    </row>
    <row r="2483" spans="1:20">
      <c r="A2483">
        <v>14</v>
      </c>
      <c r="B2483" t="s">
        <v>2661</v>
      </c>
      <c r="C2483" t="s">
        <v>15</v>
      </c>
      <c r="D2483" t="s">
        <v>2650</v>
      </c>
      <c r="E2483" t="s">
        <v>17</v>
      </c>
      <c r="F2483" t="s">
        <v>224</v>
      </c>
      <c r="G2483" t="s">
        <v>225</v>
      </c>
      <c r="H2483" t="s">
        <v>2651</v>
      </c>
      <c r="I2483" t="s">
        <v>2652</v>
      </c>
      <c r="K2483" t="s">
        <v>23</v>
      </c>
      <c r="L2483" t="s">
        <v>24</v>
      </c>
      <c r="M2483" s="2">
        <v>7.4180052072470994</v>
      </c>
      <c r="N2483">
        <v>4</v>
      </c>
      <c r="O2483" t="s">
        <v>25</v>
      </c>
      <c r="P2483" t="s">
        <v>2662</v>
      </c>
      <c r="T2483">
        <v>7.4180120000000001</v>
      </c>
    </row>
    <row r="2484" spans="1:20">
      <c r="A2484">
        <v>15</v>
      </c>
      <c r="B2484" t="s">
        <v>2663</v>
      </c>
      <c r="C2484" t="s">
        <v>15</v>
      </c>
      <c r="D2484" t="s">
        <v>2650</v>
      </c>
      <c r="E2484" t="s">
        <v>17</v>
      </c>
      <c r="F2484" t="s">
        <v>224</v>
      </c>
      <c r="G2484" t="s">
        <v>225</v>
      </c>
      <c r="H2484" t="s">
        <v>2651</v>
      </c>
      <c r="I2484" t="s">
        <v>2652</v>
      </c>
      <c r="K2484" t="s">
        <v>23</v>
      </c>
      <c r="L2484" t="s">
        <v>24</v>
      </c>
      <c r="M2484" s="2">
        <v>6.7691372409720127</v>
      </c>
      <c r="N2484">
        <v>4</v>
      </c>
      <c r="O2484" t="s">
        <v>25</v>
      </c>
      <c r="P2484" t="s">
        <v>2664</v>
      </c>
      <c r="T2484">
        <v>6.7691429999999997</v>
      </c>
    </row>
    <row r="2485" spans="1:20">
      <c r="A2485">
        <v>17</v>
      </c>
      <c r="B2485" t="s">
        <v>2665</v>
      </c>
      <c r="C2485" t="s">
        <v>15</v>
      </c>
      <c r="D2485" t="s">
        <v>2650</v>
      </c>
      <c r="E2485" t="s">
        <v>17</v>
      </c>
      <c r="F2485" t="s">
        <v>224</v>
      </c>
      <c r="G2485" t="s">
        <v>225</v>
      </c>
      <c r="H2485" t="s">
        <v>2651</v>
      </c>
      <c r="I2485" t="s">
        <v>2652</v>
      </c>
      <c r="K2485" t="s">
        <v>23</v>
      </c>
      <c r="L2485" t="s">
        <v>24</v>
      </c>
      <c r="M2485" s="2">
        <v>0.61439268123928181</v>
      </c>
      <c r="N2485">
        <v>4</v>
      </c>
      <c r="O2485" t="s">
        <v>25</v>
      </c>
      <c r="P2485" t="s">
        <v>2666</v>
      </c>
      <c r="T2485">
        <v>0.61439299999999997</v>
      </c>
    </row>
    <row r="2486" spans="1:20">
      <c r="A2486">
        <v>19</v>
      </c>
      <c r="B2486" t="s">
        <v>2667</v>
      </c>
      <c r="C2486" t="s">
        <v>15</v>
      </c>
      <c r="D2486" t="s">
        <v>2650</v>
      </c>
      <c r="E2486" t="s">
        <v>17</v>
      </c>
      <c r="F2486" t="s">
        <v>224</v>
      </c>
      <c r="G2486" t="s">
        <v>225</v>
      </c>
      <c r="H2486" t="s">
        <v>2651</v>
      </c>
      <c r="I2486" t="s">
        <v>2652</v>
      </c>
      <c r="K2486" t="s">
        <v>23</v>
      </c>
      <c r="L2486" t="s">
        <v>24</v>
      </c>
      <c r="M2486" s="2">
        <v>6.2598478914516438</v>
      </c>
      <c r="N2486">
        <v>4</v>
      </c>
      <c r="O2486" t="s">
        <v>25</v>
      </c>
      <c r="P2486" t="s">
        <v>2668</v>
      </c>
      <c r="T2486">
        <v>6.2598529999999997</v>
      </c>
    </row>
    <row r="2487" spans="1:20">
      <c r="A2487">
        <v>24</v>
      </c>
      <c r="B2487" t="s">
        <v>2669</v>
      </c>
      <c r="C2487" t="s">
        <v>15</v>
      </c>
      <c r="D2487" t="s">
        <v>2650</v>
      </c>
      <c r="E2487" t="s">
        <v>17</v>
      </c>
      <c r="F2487" t="s">
        <v>224</v>
      </c>
      <c r="G2487" t="s">
        <v>225</v>
      </c>
      <c r="H2487" t="s">
        <v>2651</v>
      </c>
      <c r="I2487" t="s">
        <v>2652</v>
      </c>
      <c r="K2487" t="s">
        <v>23</v>
      </c>
      <c r="L2487" t="s">
        <v>24</v>
      </c>
      <c r="M2487" s="2">
        <v>4.3440395852586944</v>
      </c>
      <c r="N2487">
        <v>4</v>
      </c>
      <c r="O2487" t="s">
        <v>25</v>
      </c>
      <c r="P2487" t="s">
        <v>2670</v>
      </c>
      <c r="T2487">
        <v>4.3440430000000001</v>
      </c>
    </row>
    <row r="2488" spans="1:20">
      <c r="A2488">
        <v>25</v>
      </c>
      <c r="B2488" t="s">
        <v>2671</v>
      </c>
      <c r="C2488" t="s">
        <v>15</v>
      </c>
      <c r="D2488" t="s">
        <v>2650</v>
      </c>
      <c r="E2488" t="s">
        <v>17</v>
      </c>
      <c r="F2488" t="s">
        <v>224</v>
      </c>
      <c r="G2488" t="s">
        <v>225</v>
      </c>
      <c r="H2488" t="s">
        <v>2651</v>
      </c>
      <c r="I2488" t="s">
        <v>2652</v>
      </c>
      <c r="K2488" t="s">
        <v>23</v>
      </c>
      <c r="L2488" t="s">
        <v>24</v>
      </c>
      <c r="M2488" s="2">
        <v>4.0837141396045329</v>
      </c>
      <c r="N2488">
        <v>4</v>
      </c>
      <c r="O2488" t="s">
        <v>25</v>
      </c>
      <c r="P2488" t="s">
        <v>2670</v>
      </c>
      <c r="T2488">
        <v>4.0837180000000002</v>
      </c>
    </row>
    <row r="2489" spans="1:20">
      <c r="A2489">
        <v>26</v>
      </c>
      <c r="B2489" t="s">
        <v>2672</v>
      </c>
      <c r="C2489" t="s">
        <v>15</v>
      </c>
      <c r="D2489" t="s">
        <v>2650</v>
      </c>
      <c r="E2489" t="s">
        <v>17</v>
      </c>
      <c r="F2489" t="s">
        <v>224</v>
      </c>
      <c r="G2489" t="s">
        <v>225</v>
      </c>
      <c r="H2489" t="s">
        <v>2651</v>
      </c>
      <c r="I2489" t="s">
        <v>2652</v>
      </c>
      <c r="K2489" t="s">
        <v>23</v>
      </c>
      <c r="L2489" t="s">
        <v>24</v>
      </c>
      <c r="M2489" s="2">
        <v>4.3237941015997592</v>
      </c>
      <c r="N2489">
        <v>4</v>
      </c>
      <c r="O2489" t="s">
        <v>25</v>
      </c>
      <c r="P2489" t="s">
        <v>2670</v>
      </c>
      <c r="T2489">
        <v>4.323798</v>
      </c>
    </row>
    <row r="2490" spans="1:20">
      <c r="A2490">
        <v>27</v>
      </c>
      <c r="B2490" t="s">
        <v>2673</v>
      </c>
      <c r="C2490" t="s">
        <v>15</v>
      </c>
      <c r="D2490" t="s">
        <v>2650</v>
      </c>
      <c r="E2490" t="s">
        <v>17</v>
      </c>
      <c r="F2490" t="s">
        <v>224</v>
      </c>
      <c r="G2490" t="s">
        <v>225</v>
      </c>
      <c r="H2490" t="s">
        <v>2651</v>
      </c>
      <c r="I2490" t="s">
        <v>2652</v>
      </c>
      <c r="K2490" t="s">
        <v>23</v>
      </c>
      <c r="L2490" t="s">
        <v>24</v>
      </c>
      <c r="M2490" s="2">
        <v>9.1173697609998872</v>
      </c>
      <c r="N2490">
        <v>4</v>
      </c>
      <c r="O2490" t="s">
        <v>25</v>
      </c>
      <c r="P2490" t="s">
        <v>2674</v>
      </c>
      <c r="T2490">
        <v>5.6665929999999998</v>
      </c>
    </row>
    <row r="2491" spans="1:20">
      <c r="A2491">
        <v>28</v>
      </c>
      <c r="B2491" t="s">
        <v>2675</v>
      </c>
      <c r="C2491" t="s">
        <v>15</v>
      </c>
      <c r="D2491" t="s">
        <v>2650</v>
      </c>
      <c r="E2491" t="s">
        <v>17</v>
      </c>
      <c r="F2491" t="s">
        <v>224</v>
      </c>
      <c r="G2491" t="s">
        <v>225</v>
      </c>
      <c r="H2491" t="s">
        <v>2651</v>
      </c>
      <c r="I2491" t="s">
        <v>2652</v>
      </c>
      <c r="K2491" t="s">
        <v>23</v>
      </c>
      <c r="L2491" t="s">
        <v>24</v>
      </c>
      <c r="M2491" s="2">
        <v>8.2367097270476375</v>
      </c>
      <c r="N2491">
        <v>4</v>
      </c>
      <c r="O2491" t="s">
        <v>25</v>
      </c>
      <c r="P2491" t="s">
        <v>2676</v>
      </c>
      <c r="T2491">
        <v>3.9793470000000002</v>
      </c>
    </row>
    <row r="2492" spans="1:20">
      <c r="A2492">
        <v>34</v>
      </c>
      <c r="B2492" t="s">
        <v>2677</v>
      </c>
      <c r="C2492" t="s">
        <v>15</v>
      </c>
      <c r="D2492" t="s">
        <v>2650</v>
      </c>
      <c r="E2492" t="s">
        <v>17</v>
      </c>
      <c r="F2492" t="s">
        <v>224</v>
      </c>
      <c r="G2492" t="s">
        <v>225</v>
      </c>
      <c r="H2492" t="s">
        <v>2651</v>
      </c>
      <c r="I2492" t="s">
        <v>2652</v>
      </c>
      <c r="K2492" t="s">
        <v>23</v>
      </c>
      <c r="L2492" t="s">
        <v>24</v>
      </c>
      <c r="M2492" s="2">
        <v>7.907431460440935</v>
      </c>
      <c r="N2492">
        <v>4</v>
      </c>
      <c r="O2492" t="s">
        <v>25</v>
      </c>
      <c r="P2492" t="s">
        <v>2674</v>
      </c>
      <c r="T2492">
        <v>7.907438</v>
      </c>
    </row>
    <row r="2493" spans="1:20">
      <c r="A2493">
        <v>35</v>
      </c>
      <c r="B2493" t="s">
        <v>2678</v>
      </c>
      <c r="C2493" t="s">
        <v>15</v>
      </c>
      <c r="D2493" t="s">
        <v>2650</v>
      </c>
      <c r="E2493" t="s">
        <v>17</v>
      </c>
      <c r="F2493" t="s">
        <v>224</v>
      </c>
      <c r="G2493" t="s">
        <v>225</v>
      </c>
      <c r="H2493" t="s">
        <v>2651</v>
      </c>
      <c r="I2493" t="s">
        <v>2652</v>
      </c>
      <c r="K2493" t="s">
        <v>23</v>
      </c>
      <c r="L2493" t="s">
        <v>24</v>
      </c>
      <c r="M2493" s="2">
        <v>7.3188104011505208</v>
      </c>
      <c r="N2493">
        <v>4</v>
      </c>
      <c r="O2493" t="s">
        <v>25</v>
      </c>
      <c r="P2493" t="s">
        <v>2679</v>
      </c>
      <c r="T2493">
        <v>7.3188170000000001</v>
      </c>
    </row>
    <row r="2494" spans="1:20">
      <c r="A2494">
        <v>36</v>
      </c>
      <c r="B2494" t="s">
        <v>2680</v>
      </c>
      <c r="C2494" t="s">
        <v>15</v>
      </c>
      <c r="D2494" t="s">
        <v>2650</v>
      </c>
      <c r="E2494" t="s">
        <v>17</v>
      </c>
      <c r="F2494" t="s">
        <v>224</v>
      </c>
      <c r="G2494" t="s">
        <v>225</v>
      </c>
      <c r="H2494" t="s">
        <v>2651</v>
      </c>
      <c r="I2494" t="s">
        <v>2652</v>
      </c>
      <c r="K2494" t="s">
        <v>23</v>
      </c>
      <c r="L2494" t="s">
        <v>24</v>
      </c>
      <c r="M2494" s="2">
        <v>0.24302244110248439</v>
      </c>
      <c r="N2494">
        <v>4</v>
      </c>
      <c r="O2494" t="s">
        <v>25</v>
      </c>
      <c r="P2494" t="s">
        <v>2681</v>
      </c>
      <c r="T2494">
        <v>0.24302299999999999</v>
      </c>
    </row>
    <row r="2495" spans="1:20">
      <c r="A2495">
        <v>37</v>
      </c>
      <c r="B2495" t="s">
        <v>2682</v>
      </c>
      <c r="C2495" t="s">
        <v>15</v>
      </c>
      <c r="D2495" t="s">
        <v>2650</v>
      </c>
      <c r="E2495" t="s">
        <v>17</v>
      </c>
      <c r="F2495" t="s">
        <v>224</v>
      </c>
      <c r="G2495" t="s">
        <v>225</v>
      </c>
      <c r="H2495" t="s">
        <v>2651</v>
      </c>
      <c r="I2495" t="s">
        <v>2652</v>
      </c>
      <c r="K2495" t="s">
        <v>23</v>
      </c>
      <c r="L2495" t="s">
        <v>24</v>
      </c>
      <c r="M2495" s="2">
        <v>0.75769994267160212</v>
      </c>
      <c r="N2495">
        <v>4</v>
      </c>
      <c r="O2495" t="s">
        <v>25</v>
      </c>
      <c r="P2495" t="s">
        <v>2681</v>
      </c>
      <c r="T2495">
        <v>0.75770099999999996</v>
      </c>
    </row>
    <row r="2496" spans="1:20">
      <c r="A2496">
        <v>62</v>
      </c>
      <c r="B2496" t="s">
        <v>2689</v>
      </c>
      <c r="C2496" t="s">
        <v>15</v>
      </c>
      <c r="D2496" t="s">
        <v>2650</v>
      </c>
      <c r="E2496" t="s">
        <v>17</v>
      </c>
      <c r="F2496" t="s">
        <v>224</v>
      </c>
      <c r="G2496" t="s">
        <v>225</v>
      </c>
      <c r="H2496" t="s">
        <v>2651</v>
      </c>
      <c r="I2496" t="s">
        <v>2652</v>
      </c>
      <c r="K2496" t="s">
        <v>23</v>
      </c>
      <c r="L2496" t="s">
        <v>24</v>
      </c>
      <c r="M2496" s="2">
        <v>4.3101819291994286</v>
      </c>
      <c r="N2496">
        <v>4</v>
      </c>
      <c r="O2496" t="s">
        <v>25</v>
      </c>
      <c r="P2496" t="s">
        <v>2690</v>
      </c>
      <c r="T2496">
        <v>4.3101859999999999</v>
      </c>
    </row>
    <row r="2497" spans="1:20">
      <c r="A2497">
        <v>63</v>
      </c>
      <c r="B2497" t="s">
        <v>2691</v>
      </c>
      <c r="C2497" t="s">
        <v>15</v>
      </c>
      <c r="D2497" t="s">
        <v>2650</v>
      </c>
      <c r="E2497" t="s">
        <v>17</v>
      </c>
      <c r="F2497" t="s">
        <v>224</v>
      </c>
      <c r="G2497" t="s">
        <v>225</v>
      </c>
      <c r="H2497" t="s">
        <v>2651</v>
      </c>
      <c r="I2497" t="s">
        <v>2652</v>
      </c>
      <c r="K2497" t="s">
        <v>23</v>
      </c>
      <c r="L2497" t="s">
        <v>24</v>
      </c>
      <c r="M2497" s="2">
        <v>2.8804109793766028</v>
      </c>
      <c r="N2497">
        <v>4</v>
      </c>
      <c r="O2497" t="s">
        <v>25</v>
      </c>
      <c r="P2497" t="s">
        <v>2692</v>
      </c>
      <c r="T2497">
        <v>2.880414</v>
      </c>
    </row>
    <row r="2498" spans="1:20">
      <c r="A2498">
        <v>64</v>
      </c>
      <c r="B2498" t="s">
        <v>2693</v>
      </c>
      <c r="C2498" t="s">
        <v>15</v>
      </c>
      <c r="D2498" t="s">
        <v>2650</v>
      </c>
      <c r="E2498" t="s">
        <v>17</v>
      </c>
      <c r="F2498" t="s">
        <v>224</v>
      </c>
      <c r="G2498" t="s">
        <v>225</v>
      </c>
      <c r="H2498" t="s">
        <v>2651</v>
      </c>
      <c r="I2498" t="s">
        <v>2652</v>
      </c>
      <c r="K2498" t="s">
        <v>23</v>
      </c>
      <c r="L2498" t="s">
        <v>24</v>
      </c>
      <c r="M2498" s="2">
        <v>1.4293326606307111</v>
      </c>
      <c r="N2498">
        <v>4</v>
      </c>
      <c r="O2498" t="s">
        <v>25</v>
      </c>
      <c r="P2498" t="s">
        <v>2694</v>
      </c>
      <c r="T2498">
        <v>1.4293340000000001</v>
      </c>
    </row>
    <row r="2499" spans="1:20">
      <c r="A2499">
        <v>65</v>
      </c>
      <c r="B2499" t="s">
        <v>2695</v>
      </c>
      <c r="C2499" t="s">
        <v>15</v>
      </c>
      <c r="D2499" t="s">
        <v>2650</v>
      </c>
      <c r="E2499" t="s">
        <v>17</v>
      </c>
      <c r="F2499" t="s">
        <v>224</v>
      </c>
      <c r="G2499" t="s">
        <v>225</v>
      </c>
      <c r="H2499" t="s">
        <v>2651</v>
      </c>
      <c r="I2499" t="s">
        <v>2652</v>
      </c>
      <c r="K2499" t="s">
        <v>23</v>
      </c>
      <c r="L2499" t="s">
        <v>24</v>
      </c>
      <c r="M2499" s="2">
        <v>11.399053536321988</v>
      </c>
      <c r="N2499">
        <v>4</v>
      </c>
      <c r="O2499" t="s">
        <v>25</v>
      </c>
      <c r="P2499" t="s">
        <v>2696</v>
      </c>
      <c r="T2499">
        <v>11.399063999999999</v>
      </c>
    </row>
    <row r="2500" spans="1:20">
      <c r="A2500">
        <v>67</v>
      </c>
      <c r="B2500" t="s">
        <v>2697</v>
      </c>
      <c r="C2500" t="s">
        <v>15</v>
      </c>
      <c r="D2500" t="s">
        <v>2650</v>
      </c>
      <c r="E2500" t="s">
        <v>17</v>
      </c>
      <c r="F2500" t="s">
        <v>224</v>
      </c>
      <c r="G2500" t="s">
        <v>225</v>
      </c>
      <c r="H2500" t="s">
        <v>2651</v>
      </c>
      <c r="I2500" t="s">
        <v>2652</v>
      </c>
      <c r="K2500" t="s">
        <v>23</v>
      </c>
      <c r="L2500" t="s">
        <v>24</v>
      </c>
      <c r="M2500" s="2">
        <v>2.4717555351556513</v>
      </c>
      <c r="N2500">
        <v>4</v>
      </c>
      <c r="O2500" t="s">
        <v>25</v>
      </c>
      <c r="P2500" t="s">
        <v>2698</v>
      </c>
      <c r="T2500">
        <v>2.4717579999999999</v>
      </c>
    </row>
    <row r="2501" spans="1:20">
      <c r="A2501">
        <v>68</v>
      </c>
      <c r="B2501" t="s">
        <v>2699</v>
      </c>
      <c r="C2501" t="s">
        <v>15</v>
      </c>
      <c r="D2501" t="s">
        <v>2650</v>
      </c>
      <c r="E2501" t="s">
        <v>17</v>
      </c>
      <c r="F2501" t="s">
        <v>224</v>
      </c>
      <c r="G2501" t="s">
        <v>225</v>
      </c>
      <c r="H2501" t="s">
        <v>2651</v>
      </c>
      <c r="I2501" t="s">
        <v>2652</v>
      </c>
      <c r="K2501" t="s">
        <v>23</v>
      </c>
      <c r="L2501" t="s">
        <v>24</v>
      </c>
      <c r="M2501" s="2">
        <v>2.4927808752959084</v>
      </c>
      <c r="N2501">
        <v>4</v>
      </c>
      <c r="O2501" t="s">
        <v>25</v>
      </c>
      <c r="P2501" t="s">
        <v>2700</v>
      </c>
      <c r="T2501">
        <v>2.4927830000000002</v>
      </c>
    </row>
    <row r="2502" spans="1:20">
      <c r="A2502">
        <v>69</v>
      </c>
      <c r="B2502" t="s">
        <v>2701</v>
      </c>
      <c r="C2502" t="s">
        <v>15</v>
      </c>
      <c r="D2502" t="s">
        <v>2650</v>
      </c>
      <c r="E2502" t="s">
        <v>17</v>
      </c>
      <c r="F2502" t="s">
        <v>224</v>
      </c>
      <c r="G2502" t="s">
        <v>225</v>
      </c>
      <c r="H2502" t="s">
        <v>2651</v>
      </c>
      <c r="I2502" t="s">
        <v>2652</v>
      </c>
      <c r="K2502" t="s">
        <v>23</v>
      </c>
      <c r="L2502" t="s">
        <v>24</v>
      </c>
      <c r="M2502" s="2">
        <v>3.1037265541679226</v>
      </c>
      <c r="N2502">
        <v>4</v>
      </c>
      <c r="O2502" t="s">
        <v>25</v>
      </c>
      <c r="P2502" t="s">
        <v>2700</v>
      </c>
      <c r="T2502">
        <v>3.103729</v>
      </c>
    </row>
    <row r="2503" spans="1:20">
      <c r="A2503">
        <v>70</v>
      </c>
      <c r="B2503" t="s">
        <v>2702</v>
      </c>
      <c r="C2503" t="s">
        <v>15</v>
      </c>
      <c r="D2503" t="s">
        <v>2650</v>
      </c>
      <c r="E2503" t="s">
        <v>17</v>
      </c>
      <c r="F2503" t="s">
        <v>224</v>
      </c>
      <c r="G2503" t="s">
        <v>225</v>
      </c>
      <c r="H2503" t="s">
        <v>2651</v>
      </c>
      <c r="I2503" t="s">
        <v>2652</v>
      </c>
      <c r="K2503" t="s">
        <v>23</v>
      </c>
      <c r="L2503" t="s">
        <v>24</v>
      </c>
      <c r="M2503" s="2">
        <v>0.86808317658629164</v>
      </c>
      <c r="N2503">
        <v>4</v>
      </c>
      <c r="O2503" t="s">
        <v>25</v>
      </c>
      <c r="P2503" t="s">
        <v>2700</v>
      </c>
      <c r="T2503">
        <v>0.86808399999999997</v>
      </c>
    </row>
    <row r="2504" spans="1:20">
      <c r="A2504">
        <v>71</v>
      </c>
      <c r="B2504" t="s">
        <v>2703</v>
      </c>
      <c r="C2504" t="s">
        <v>15</v>
      </c>
      <c r="D2504" t="s">
        <v>2650</v>
      </c>
      <c r="E2504" t="s">
        <v>17</v>
      </c>
      <c r="F2504" t="s">
        <v>224</v>
      </c>
      <c r="G2504" t="s">
        <v>225</v>
      </c>
      <c r="H2504" t="s">
        <v>2651</v>
      </c>
      <c r="I2504" t="s">
        <v>2652</v>
      </c>
      <c r="K2504" t="s">
        <v>23</v>
      </c>
      <c r="L2504" t="s">
        <v>24</v>
      </c>
      <c r="M2504" s="2">
        <v>0.98057146058919753</v>
      </c>
      <c r="N2504">
        <v>4</v>
      </c>
      <c r="O2504" t="s">
        <v>25</v>
      </c>
      <c r="P2504" t="s">
        <v>2700</v>
      </c>
      <c r="T2504">
        <v>0.980572</v>
      </c>
    </row>
    <row r="2505" spans="1:20">
      <c r="A2505">
        <v>72</v>
      </c>
      <c r="B2505" t="s">
        <v>2704</v>
      </c>
      <c r="C2505" t="s">
        <v>15</v>
      </c>
      <c r="D2505" t="s">
        <v>2650</v>
      </c>
      <c r="E2505" t="s">
        <v>17</v>
      </c>
      <c r="F2505" t="s">
        <v>224</v>
      </c>
      <c r="G2505" t="s">
        <v>225</v>
      </c>
      <c r="H2505" t="s">
        <v>2651</v>
      </c>
      <c r="I2505" t="s">
        <v>2652</v>
      </c>
      <c r="K2505" t="s">
        <v>23</v>
      </c>
      <c r="L2505" t="s">
        <v>24</v>
      </c>
      <c r="M2505" s="2">
        <v>5.056838910414494</v>
      </c>
      <c r="N2505">
        <v>4</v>
      </c>
      <c r="O2505" t="s">
        <v>25</v>
      </c>
      <c r="P2505" t="s">
        <v>2700</v>
      </c>
      <c r="T2505">
        <v>5.0568429999999998</v>
      </c>
    </row>
    <row r="2506" spans="1:20">
      <c r="A2506">
        <v>89</v>
      </c>
      <c r="B2506" t="s">
        <v>2705</v>
      </c>
      <c r="C2506" t="s">
        <v>15</v>
      </c>
      <c r="D2506" t="s">
        <v>2650</v>
      </c>
      <c r="E2506" t="s">
        <v>17</v>
      </c>
      <c r="F2506" t="s">
        <v>224</v>
      </c>
      <c r="G2506" t="s">
        <v>225</v>
      </c>
      <c r="H2506" t="s">
        <v>2651</v>
      </c>
      <c r="I2506" t="s">
        <v>2652</v>
      </c>
      <c r="K2506" t="s">
        <v>23</v>
      </c>
      <c r="L2506" t="s">
        <v>24</v>
      </c>
      <c r="M2506" s="2">
        <v>1.7090117397191897</v>
      </c>
      <c r="N2506">
        <v>4</v>
      </c>
      <c r="O2506" t="s">
        <v>25</v>
      </c>
      <c r="P2506" t="s">
        <v>2706</v>
      </c>
      <c r="T2506">
        <v>1.7090129999999999</v>
      </c>
    </row>
    <row r="2507" spans="1:20">
      <c r="A2507">
        <v>90</v>
      </c>
      <c r="B2507" t="s">
        <v>2707</v>
      </c>
      <c r="C2507" t="s">
        <v>15</v>
      </c>
      <c r="D2507" t="s">
        <v>2650</v>
      </c>
      <c r="E2507" t="s">
        <v>17</v>
      </c>
      <c r="F2507" t="s">
        <v>224</v>
      </c>
      <c r="G2507" t="s">
        <v>225</v>
      </c>
      <c r="H2507" t="s">
        <v>2651</v>
      </c>
      <c r="I2507" t="s">
        <v>2652</v>
      </c>
      <c r="K2507" t="s">
        <v>23</v>
      </c>
      <c r="L2507" t="s">
        <v>24</v>
      </c>
      <c r="M2507" s="2">
        <v>4.9219111360412758E-2</v>
      </c>
      <c r="N2507">
        <v>4</v>
      </c>
      <c r="O2507" t="s">
        <v>25</v>
      </c>
      <c r="P2507" t="s">
        <v>2706</v>
      </c>
      <c r="T2507">
        <v>4.9218999999999999E-2</v>
      </c>
    </row>
    <row r="2508" spans="1:20">
      <c r="A2508">
        <v>91</v>
      </c>
      <c r="B2508" t="s">
        <v>2708</v>
      </c>
      <c r="C2508" t="s">
        <v>15</v>
      </c>
      <c r="D2508" t="s">
        <v>2650</v>
      </c>
      <c r="E2508" t="s">
        <v>17</v>
      </c>
      <c r="F2508" t="s">
        <v>224</v>
      </c>
      <c r="G2508" t="s">
        <v>225</v>
      </c>
      <c r="H2508" t="s">
        <v>2651</v>
      </c>
      <c r="I2508" t="s">
        <v>2652</v>
      </c>
      <c r="K2508" t="s">
        <v>23</v>
      </c>
      <c r="L2508" t="s">
        <v>24</v>
      </c>
      <c r="M2508" s="2">
        <v>1.4550974068784193</v>
      </c>
      <c r="N2508">
        <v>4</v>
      </c>
      <c r="O2508" t="s">
        <v>25</v>
      </c>
      <c r="P2508" t="s">
        <v>2706</v>
      </c>
      <c r="T2508">
        <v>1.4550989999999999</v>
      </c>
    </row>
    <row r="2509" spans="1:20">
      <c r="A2509">
        <v>92</v>
      </c>
      <c r="B2509" t="s">
        <v>2709</v>
      </c>
      <c r="C2509" t="s">
        <v>15</v>
      </c>
      <c r="D2509" t="s">
        <v>2650</v>
      </c>
      <c r="E2509" t="s">
        <v>17</v>
      </c>
      <c r="F2509" t="s">
        <v>224</v>
      </c>
      <c r="G2509" t="s">
        <v>225</v>
      </c>
      <c r="H2509" t="s">
        <v>2651</v>
      </c>
      <c r="I2509" t="s">
        <v>2652</v>
      </c>
      <c r="K2509" t="s">
        <v>23</v>
      </c>
      <c r="L2509" t="s">
        <v>24</v>
      </c>
      <c r="M2509" s="2">
        <v>1.0072963366659582</v>
      </c>
      <c r="N2509">
        <v>4</v>
      </c>
      <c r="O2509" t="s">
        <v>25</v>
      </c>
      <c r="P2509" t="s">
        <v>2710</v>
      </c>
      <c r="T2509">
        <v>1.0072970000000001</v>
      </c>
    </row>
    <row r="2510" spans="1:20">
      <c r="A2510">
        <v>93</v>
      </c>
      <c r="B2510" t="s">
        <v>2711</v>
      </c>
      <c r="C2510" t="s">
        <v>15</v>
      </c>
      <c r="D2510" t="s">
        <v>2650</v>
      </c>
      <c r="E2510" t="s">
        <v>17</v>
      </c>
      <c r="F2510" t="s">
        <v>224</v>
      </c>
      <c r="G2510" t="s">
        <v>225</v>
      </c>
      <c r="H2510" t="s">
        <v>2651</v>
      </c>
      <c r="I2510" t="s">
        <v>2652</v>
      </c>
      <c r="K2510" t="s">
        <v>23</v>
      </c>
      <c r="L2510" t="s">
        <v>24</v>
      </c>
      <c r="M2510" s="2">
        <v>7.5243543651127043</v>
      </c>
      <c r="N2510">
        <v>4</v>
      </c>
      <c r="O2510" t="s">
        <v>25</v>
      </c>
      <c r="P2510" t="s">
        <v>2706</v>
      </c>
      <c r="T2510">
        <v>7.5243609999999999</v>
      </c>
    </row>
    <row r="2511" spans="1:20">
      <c r="A2511">
        <v>94</v>
      </c>
      <c r="B2511" t="s">
        <v>2712</v>
      </c>
      <c r="C2511" t="s">
        <v>15</v>
      </c>
      <c r="D2511" t="s">
        <v>2650</v>
      </c>
      <c r="E2511" t="s">
        <v>17</v>
      </c>
      <c r="F2511" t="s">
        <v>224</v>
      </c>
      <c r="G2511" t="s">
        <v>225</v>
      </c>
      <c r="H2511" t="s">
        <v>2651</v>
      </c>
      <c r="I2511" t="s">
        <v>2652</v>
      </c>
      <c r="K2511" t="s">
        <v>23</v>
      </c>
      <c r="L2511" t="s">
        <v>24</v>
      </c>
      <c r="M2511" s="2">
        <v>0.3412590356473908</v>
      </c>
      <c r="N2511">
        <v>4</v>
      </c>
      <c r="O2511" t="s">
        <v>25</v>
      </c>
      <c r="P2511" t="s">
        <v>2706</v>
      </c>
      <c r="T2511">
        <v>0.34125899999999998</v>
      </c>
    </row>
    <row r="2512" spans="1:20">
      <c r="A2512">
        <v>95</v>
      </c>
      <c r="B2512" t="s">
        <v>2713</v>
      </c>
      <c r="C2512" t="s">
        <v>15</v>
      </c>
      <c r="D2512" t="s">
        <v>2650</v>
      </c>
      <c r="E2512" t="s">
        <v>17</v>
      </c>
      <c r="F2512" t="s">
        <v>224</v>
      </c>
      <c r="G2512" t="s">
        <v>225</v>
      </c>
      <c r="H2512" t="s">
        <v>2651</v>
      </c>
      <c r="I2512" t="s">
        <v>2652</v>
      </c>
      <c r="K2512" t="s">
        <v>23</v>
      </c>
      <c r="L2512" t="s">
        <v>24</v>
      </c>
      <c r="M2512" s="2">
        <v>1.165742793672131</v>
      </c>
      <c r="N2512">
        <v>4</v>
      </c>
      <c r="O2512" t="s">
        <v>25</v>
      </c>
      <c r="P2512" t="s">
        <v>2706</v>
      </c>
      <c r="T2512">
        <v>1.1657439999999999</v>
      </c>
    </row>
    <row r="2513" spans="1:20">
      <c r="A2513">
        <v>96</v>
      </c>
      <c r="B2513" t="s">
        <v>2714</v>
      </c>
      <c r="C2513" t="s">
        <v>15</v>
      </c>
      <c r="D2513" t="s">
        <v>2650</v>
      </c>
      <c r="E2513" t="s">
        <v>17</v>
      </c>
      <c r="F2513" t="s">
        <v>224</v>
      </c>
      <c r="G2513" t="s">
        <v>225</v>
      </c>
      <c r="H2513" t="s">
        <v>2651</v>
      </c>
      <c r="I2513" t="s">
        <v>2652</v>
      </c>
      <c r="K2513" t="s">
        <v>23</v>
      </c>
      <c r="L2513" t="s">
        <v>24</v>
      </c>
      <c r="M2513" s="2">
        <v>3.3277269329801373</v>
      </c>
      <c r="N2513">
        <v>4</v>
      </c>
      <c r="O2513" t="s">
        <v>25</v>
      </c>
      <c r="P2513" t="s">
        <v>2706</v>
      </c>
      <c r="T2513">
        <v>3.3277299999999999</v>
      </c>
    </row>
    <row r="2514" spans="1:20">
      <c r="A2514">
        <v>107</v>
      </c>
      <c r="B2514" t="s">
        <v>2715</v>
      </c>
      <c r="C2514" t="s">
        <v>15</v>
      </c>
      <c r="D2514" t="s">
        <v>2650</v>
      </c>
      <c r="E2514" t="s">
        <v>17</v>
      </c>
      <c r="F2514" t="s">
        <v>224</v>
      </c>
      <c r="G2514" t="s">
        <v>225</v>
      </c>
      <c r="H2514" t="s">
        <v>2651</v>
      </c>
      <c r="I2514" t="s">
        <v>2652</v>
      </c>
      <c r="K2514" t="s">
        <v>23</v>
      </c>
      <c r="L2514" t="s">
        <v>24</v>
      </c>
      <c r="M2514" s="3">
        <v>6.1817196542504602E-2</v>
      </c>
      <c r="N2514">
        <v>4</v>
      </c>
      <c r="O2514" t="s">
        <v>25</v>
      </c>
      <c r="P2514" t="s">
        <v>2716</v>
      </c>
      <c r="T2514">
        <v>-6.1816999999999997E-2</v>
      </c>
    </row>
    <row r="2515" spans="1:20">
      <c r="A2515">
        <v>108</v>
      </c>
      <c r="B2515" t="s">
        <v>2717</v>
      </c>
      <c r="C2515" t="s">
        <v>15</v>
      </c>
      <c r="D2515" t="s">
        <v>2650</v>
      </c>
      <c r="E2515" t="s">
        <v>17</v>
      </c>
      <c r="F2515" t="s">
        <v>224</v>
      </c>
      <c r="G2515" t="s">
        <v>225</v>
      </c>
      <c r="H2515" t="s">
        <v>2651</v>
      </c>
      <c r="I2515" t="s">
        <v>2652</v>
      </c>
      <c r="K2515" t="s">
        <v>23</v>
      </c>
      <c r="L2515" t="s">
        <v>24</v>
      </c>
      <c r="M2515" s="2">
        <v>9.7828083995987001E-3</v>
      </c>
      <c r="N2515">
        <v>4</v>
      </c>
      <c r="O2515" t="s">
        <v>25</v>
      </c>
      <c r="P2515" t="s">
        <v>2718</v>
      </c>
      <c r="T2515">
        <v>9.783E-3</v>
      </c>
    </row>
    <row r="2516" spans="1:20">
      <c r="A2516">
        <v>110</v>
      </c>
      <c r="B2516" t="s">
        <v>2719</v>
      </c>
      <c r="C2516" t="s">
        <v>15</v>
      </c>
      <c r="D2516" t="s">
        <v>2650</v>
      </c>
      <c r="E2516" t="s">
        <v>17</v>
      </c>
      <c r="F2516" t="s">
        <v>224</v>
      </c>
      <c r="G2516" t="s">
        <v>225</v>
      </c>
      <c r="H2516" t="s">
        <v>2651</v>
      </c>
      <c r="I2516" t="s">
        <v>2652</v>
      </c>
      <c r="K2516" t="s">
        <v>23</v>
      </c>
      <c r="L2516" t="s">
        <v>24</v>
      </c>
      <c r="M2516" s="2">
        <v>1.4664459605719E-2</v>
      </c>
      <c r="N2516">
        <v>4</v>
      </c>
      <c r="O2516" t="s">
        <v>25</v>
      </c>
      <c r="P2516" t="s">
        <v>2720</v>
      </c>
      <c r="T2516">
        <v>1.4664E-2</v>
      </c>
    </row>
    <row r="2517" spans="1:20">
      <c r="A2517">
        <v>66</v>
      </c>
      <c r="B2517" t="s">
        <v>2761</v>
      </c>
      <c r="C2517" t="s">
        <v>15</v>
      </c>
      <c r="D2517" t="s">
        <v>2650</v>
      </c>
      <c r="E2517" t="s">
        <v>17</v>
      </c>
      <c r="F2517" t="s">
        <v>224</v>
      </c>
      <c r="G2517" t="s">
        <v>225</v>
      </c>
      <c r="H2517" t="s">
        <v>2651</v>
      </c>
      <c r="I2517" t="s">
        <v>2652</v>
      </c>
      <c r="K2517" t="s">
        <v>23</v>
      </c>
      <c r="L2517" t="s">
        <v>24</v>
      </c>
      <c r="M2517" s="2">
        <v>9.5857760824441662</v>
      </c>
      <c r="N2517">
        <v>4</v>
      </c>
      <c r="O2517" t="s">
        <v>25</v>
      </c>
      <c r="P2517" t="s">
        <v>2762</v>
      </c>
      <c r="T2517">
        <v>9.5857849999999996</v>
      </c>
    </row>
    <row r="2518" spans="1:20">
      <c r="A2518">
        <v>88</v>
      </c>
      <c r="B2518" t="s">
        <v>2781</v>
      </c>
      <c r="C2518" t="s">
        <v>15</v>
      </c>
      <c r="D2518" t="s">
        <v>2650</v>
      </c>
      <c r="E2518" t="s">
        <v>17</v>
      </c>
      <c r="F2518" t="s">
        <v>224</v>
      </c>
      <c r="G2518" t="s">
        <v>225</v>
      </c>
      <c r="H2518" t="s">
        <v>2651</v>
      </c>
      <c r="I2518" t="s">
        <v>2652</v>
      </c>
      <c r="K2518" t="s">
        <v>23</v>
      </c>
      <c r="L2518" t="s">
        <v>24</v>
      </c>
      <c r="M2518" s="2">
        <v>5.0224576733566266</v>
      </c>
      <c r="N2518">
        <v>4</v>
      </c>
      <c r="O2518" t="s">
        <v>25</v>
      </c>
      <c r="P2518" t="s">
        <v>2706</v>
      </c>
      <c r="T2518">
        <v>5.022462</v>
      </c>
    </row>
    <row r="2519" spans="1:20">
      <c r="A2519">
        <v>112</v>
      </c>
      <c r="B2519" t="s">
        <v>2721</v>
      </c>
      <c r="C2519" t="s">
        <v>15</v>
      </c>
      <c r="D2519" t="s">
        <v>2650</v>
      </c>
      <c r="E2519" t="s">
        <v>17</v>
      </c>
      <c r="F2519" t="s">
        <v>224</v>
      </c>
      <c r="G2519" t="s">
        <v>225</v>
      </c>
      <c r="H2519" t="s">
        <v>2651</v>
      </c>
      <c r="I2519" t="s">
        <v>2652</v>
      </c>
      <c r="K2519" t="s">
        <v>1204</v>
      </c>
      <c r="L2519" t="s">
        <v>1205</v>
      </c>
      <c r="M2519" s="2">
        <v>0.84510170280167829</v>
      </c>
      <c r="N2519">
        <v>4</v>
      </c>
      <c r="O2519" t="s">
        <v>25</v>
      </c>
      <c r="P2519" t="s">
        <v>1206</v>
      </c>
      <c r="T2519" t="s">
        <v>26</v>
      </c>
    </row>
    <row r="2520" spans="1:20">
      <c r="A2520">
        <v>113</v>
      </c>
      <c r="B2520" t="s">
        <v>2721</v>
      </c>
      <c r="C2520" t="s">
        <v>15</v>
      </c>
      <c r="D2520" t="s">
        <v>2650</v>
      </c>
      <c r="E2520" t="s">
        <v>17</v>
      </c>
      <c r="F2520" t="s">
        <v>224</v>
      </c>
      <c r="G2520" t="s">
        <v>225</v>
      </c>
      <c r="H2520" t="s">
        <v>2651</v>
      </c>
      <c r="I2520" t="s">
        <v>2652</v>
      </c>
      <c r="K2520" t="s">
        <v>1204</v>
      </c>
      <c r="L2520" t="s">
        <v>1205</v>
      </c>
      <c r="M2520" s="2">
        <v>0.34251142416589653</v>
      </c>
      <c r="N2520">
        <v>4</v>
      </c>
      <c r="O2520" t="s">
        <v>25</v>
      </c>
      <c r="P2520" t="s">
        <v>1206</v>
      </c>
      <c r="T2520" t="s">
        <v>26</v>
      </c>
    </row>
    <row r="2521" spans="1:20">
      <c r="A2521">
        <v>6</v>
      </c>
      <c r="B2521" t="s">
        <v>2782</v>
      </c>
      <c r="C2521" t="s">
        <v>15</v>
      </c>
      <c r="D2521" t="s">
        <v>2650</v>
      </c>
      <c r="E2521" t="s">
        <v>17</v>
      </c>
      <c r="F2521" t="s">
        <v>224</v>
      </c>
      <c r="G2521" t="s">
        <v>225</v>
      </c>
      <c r="H2521" t="s">
        <v>2651</v>
      </c>
      <c r="I2521" t="s">
        <v>2652</v>
      </c>
      <c r="K2521" t="s">
        <v>184</v>
      </c>
      <c r="L2521" t="s">
        <v>185</v>
      </c>
      <c r="M2521" s="2">
        <v>1.1796757023964257</v>
      </c>
      <c r="N2521">
        <v>4</v>
      </c>
      <c r="O2521" t="s">
        <v>25</v>
      </c>
      <c r="P2521" t="s">
        <v>2783</v>
      </c>
      <c r="T2521">
        <v>1.1796770000000001</v>
      </c>
    </row>
    <row r="2522" spans="1:20">
      <c r="A2522">
        <v>5</v>
      </c>
      <c r="B2522" t="s">
        <v>2784</v>
      </c>
      <c r="C2522" t="s">
        <v>15</v>
      </c>
      <c r="D2522" t="s">
        <v>2650</v>
      </c>
      <c r="E2522" t="s">
        <v>17</v>
      </c>
      <c r="F2522" t="s">
        <v>224</v>
      </c>
      <c r="G2522" t="s">
        <v>225</v>
      </c>
      <c r="H2522" t="s">
        <v>2651</v>
      </c>
      <c r="I2522" t="s">
        <v>2652</v>
      </c>
      <c r="K2522" t="s">
        <v>198</v>
      </c>
      <c r="L2522" t="s">
        <v>199</v>
      </c>
      <c r="M2522" s="2">
        <f>0.0299272685489491/5</f>
        <v>5.9854537097898206E-3</v>
      </c>
      <c r="N2522">
        <v>4</v>
      </c>
      <c r="O2522" t="s">
        <v>25</v>
      </c>
      <c r="P2522" t="s">
        <v>2785</v>
      </c>
      <c r="T2522">
        <v>3.0330000000000001E-3</v>
      </c>
    </row>
    <row r="2523" spans="1:20">
      <c r="A2523">
        <v>18</v>
      </c>
      <c r="B2523" t="s">
        <v>2786</v>
      </c>
      <c r="C2523" t="s">
        <v>15</v>
      </c>
      <c r="D2523" t="s">
        <v>2650</v>
      </c>
      <c r="E2523" t="s">
        <v>17</v>
      </c>
      <c r="F2523" t="s">
        <v>224</v>
      </c>
      <c r="G2523" t="s">
        <v>225</v>
      </c>
      <c r="H2523" t="s">
        <v>2651</v>
      </c>
      <c r="I2523" t="s">
        <v>2652</v>
      </c>
      <c r="K2523" t="s">
        <v>198</v>
      </c>
      <c r="L2523" t="s">
        <v>219</v>
      </c>
      <c r="M2523" s="2">
        <v>0.21376462664880919</v>
      </c>
      <c r="N2523">
        <v>4</v>
      </c>
      <c r="O2523" t="s">
        <v>25</v>
      </c>
      <c r="P2523" t="s">
        <v>2787</v>
      </c>
      <c r="T2523">
        <v>0.71699800000000002</v>
      </c>
    </row>
    <row r="2524" spans="1:20" s="4" customFormat="1">
      <c r="A2524" s="4">
        <v>114</v>
      </c>
      <c r="B2524" s="4" t="s">
        <v>2721</v>
      </c>
      <c r="C2524" s="4" t="s">
        <v>15</v>
      </c>
      <c r="D2524" s="4" t="s">
        <v>2650</v>
      </c>
      <c r="E2524" s="4" t="s">
        <v>17</v>
      </c>
      <c r="F2524" s="4" t="s">
        <v>224</v>
      </c>
      <c r="G2524" s="4" t="s">
        <v>225</v>
      </c>
      <c r="H2524" s="4" t="s">
        <v>2651</v>
      </c>
      <c r="I2524" s="4" t="s">
        <v>2652</v>
      </c>
      <c r="K2524" s="4" t="s">
        <v>198</v>
      </c>
      <c r="L2524" s="4" t="s">
        <v>199</v>
      </c>
      <c r="M2524" s="5">
        <v>0.96474276401951142</v>
      </c>
      <c r="N2524" s="4">
        <v>4</v>
      </c>
      <c r="O2524" s="4" t="s">
        <v>25</v>
      </c>
      <c r="P2524" s="4" t="s">
        <v>2790</v>
      </c>
      <c r="Q2524" s="5">
        <f>SUM(M2522:M2524)</f>
        <v>1.1844928443781104</v>
      </c>
      <c r="T2524" s="4" t="s">
        <v>26</v>
      </c>
    </row>
    <row r="2525" spans="1:20">
      <c r="A2525">
        <v>174</v>
      </c>
      <c r="B2525" t="s">
        <v>3215</v>
      </c>
      <c r="C2525" t="s">
        <v>3025</v>
      </c>
      <c r="D2525" t="s">
        <v>26</v>
      </c>
      <c r="E2525" t="s">
        <v>1622</v>
      </c>
      <c r="F2525" t="s">
        <v>224</v>
      </c>
      <c r="G2525" t="s">
        <v>225</v>
      </c>
      <c r="H2525" t="s">
        <v>3026</v>
      </c>
      <c r="I2525" t="s">
        <v>3025</v>
      </c>
      <c r="J2525" t="s">
        <v>3170</v>
      </c>
      <c r="K2525" t="s">
        <v>1136</v>
      </c>
      <c r="L2525" t="s">
        <v>3051</v>
      </c>
      <c r="M2525" s="2">
        <v>31.83024859100636</v>
      </c>
      <c r="N2525">
        <v>1</v>
      </c>
      <c r="O2525" t="s">
        <v>87</v>
      </c>
      <c r="P2525" t="s">
        <v>22</v>
      </c>
      <c r="T2525">
        <v>31.830276999999999</v>
      </c>
    </row>
    <row r="2526" spans="1:20">
      <c r="A2526">
        <v>175</v>
      </c>
      <c r="B2526" t="s">
        <v>3216</v>
      </c>
      <c r="C2526" t="s">
        <v>3025</v>
      </c>
      <c r="D2526" t="s">
        <v>26</v>
      </c>
      <c r="E2526" t="s">
        <v>1622</v>
      </c>
      <c r="F2526" t="s">
        <v>224</v>
      </c>
      <c r="G2526" t="s">
        <v>225</v>
      </c>
      <c r="H2526" t="s">
        <v>3026</v>
      </c>
      <c r="I2526" t="s">
        <v>3025</v>
      </c>
      <c r="J2526" t="s">
        <v>3170</v>
      </c>
      <c r="K2526" t="s">
        <v>1136</v>
      </c>
      <c r="L2526" t="s">
        <v>3051</v>
      </c>
      <c r="M2526" s="2">
        <v>25.532458019303856</v>
      </c>
      <c r="N2526">
        <v>1</v>
      </c>
      <c r="O2526" t="s">
        <v>87</v>
      </c>
      <c r="P2526" t="s">
        <v>22</v>
      </c>
      <c r="T2526">
        <v>25.532481000000001</v>
      </c>
    </row>
    <row r="2527" spans="1:20">
      <c r="A2527">
        <v>176</v>
      </c>
      <c r="B2527" t="s">
        <v>3217</v>
      </c>
      <c r="C2527" t="s">
        <v>3025</v>
      </c>
      <c r="D2527" t="s">
        <v>26</v>
      </c>
      <c r="E2527" t="s">
        <v>1622</v>
      </c>
      <c r="F2527" t="s">
        <v>224</v>
      </c>
      <c r="G2527" t="s">
        <v>225</v>
      </c>
      <c r="H2527" t="s">
        <v>3026</v>
      </c>
      <c r="I2527" t="s">
        <v>3025</v>
      </c>
      <c r="J2527" t="s">
        <v>3170</v>
      </c>
      <c r="K2527" t="s">
        <v>1136</v>
      </c>
      <c r="L2527" t="s">
        <v>3051</v>
      </c>
      <c r="M2527" s="2">
        <v>5.9927052680349702</v>
      </c>
      <c r="N2527">
        <v>1</v>
      </c>
      <c r="O2527" t="s">
        <v>87</v>
      </c>
      <c r="P2527" t="s">
        <v>22</v>
      </c>
      <c r="T2527">
        <v>5.9927109999999999</v>
      </c>
    </row>
    <row r="2528" spans="1:20">
      <c r="A2528">
        <v>177</v>
      </c>
      <c r="B2528" t="s">
        <v>3218</v>
      </c>
      <c r="C2528" t="s">
        <v>3025</v>
      </c>
      <c r="D2528" t="s">
        <v>26</v>
      </c>
      <c r="E2528" t="s">
        <v>1622</v>
      </c>
      <c r="F2528" t="s">
        <v>224</v>
      </c>
      <c r="G2528" t="s">
        <v>225</v>
      </c>
      <c r="H2528" t="s">
        <v>3026</v>
      </c>
      <c r="I2528" t="s">
        <v>3025</v>
      </c>
      <c r="J2528" t="s">
        <v>3170</v>
      </c>
      <c r="K2528" t="s">
        <v>1136</v>
      </c>
      <c r="L2528" t="s">
        <v>3051</v>
      </c>
      <c r="M2528" s="2">
        <v>5.8066245516276815</v>
      </c>
      <c r="N2528">
        <v>1</v>
      </c>
      <c r="O2528" t="s">
        <v>87</v>
      </c>
      <c r="P2528" t="s">
        <v>22</v>
      </c>
      <c r="T2528">
        <v>5.8066300000000002</v>
      </c>
    </row>
    <row r="2529" spans="1:20">
      <c r="A2529">
        <v>180</v>
      </c>
      <c r="B2529" t="s">
        <v>3219</v>
      </c>
      <c r="C2529" t="s">
        <v>3025</v>
      </c>
      <c r="D2529" t="s">
        <v>26</v>
      </c>
      <c r="E2529" t="s">
        <v>1622</v>
      </c>
      <c r="F2529" t="s">
        <v>224</v>
      </c>
      <c r="G2529" t="s">
        <v>225</v>
      </c>
      <c r="H2529" t="s">
        <v>3026</v>
      </c>
      <c r="I2529" t="s">
        <v>3025</v>
      </c>
      <c r="J2529" t="s">
        <v>3170</v>
      </c>
      <c r="K2529" t="s">
        <v>1136</v>
      </c>
      <c r="L2529" t="s">
        <v>3051</v>
      </c>
      <c r="M2529" s="2">
        <v>1.0797086588120171</v>
      </c>
      <c r="N2529">
        <v>1</v>
      </c>
      <c r="O2529" t="s">
        <v>87</v>
      </c>
      <c r="P2529" t="s">
        <v>22</v>
      </c>
      <c r="T2529">
        <v>1.0797099999999999</v>
      </c>
    </row>
    <row r="2530" spans="1:20">
      <c r="A2530">
        <v>181</v>
      </c>
      <c r="B2530" t="s">
        <v>3220</v>
      </c>
      <c r="C2530" t="s">
        <v>3025</v>
      </c>
      <c r="D2530" t="s">
        <v>26</v>
      </c>
      <c r="E2530" t="s">
        <v>1622</v>
      </c>
      <c r="F2530" t="s">
        <v>224</v>
      </c>
      <c r="G2530" t="s">
        <v>225</v>
      </c>
      <c r="H2530" t="s">
        <v>3026</v>
      </c>
      <c r="I2530" t="s">
        <v>3025</v>
      </c>
      <c r="J2530" t="s">
        <v>3170</v>
      </c>
      <c r="K2530" t="s">
        <v>1136</v>
      </c>
      <c r="L2530" t="s">
        <v>3051</v>
      </c>
      <c r="M2530" s="2">
        <v>1.1610846952946237</v>
      </c>
      <c r="N2530">
        <v>1</v>
      </c>
      <c r="O2530" t="s">
        <v>87</v>
      </c>
      <c r="P2530" t="s">
        <v>22</v>
      </c>
      <c r="T2530">
        <v>1.1610860000000001</v>
      </c>
    </row>
    <row r="2531" spans="1:20">
      <c r="A2531">
        <v>182</v>
      </c>
      <c r="B2531" t="s">
        <v>3221</v>
      </c>
      <c r="C2531" t="s">
        <v>3025</v>
      </c>
      <c r="D2531" t="s">
        <v>26</v>
      </c>
      <c r="E2531" t="s">
        <v>1622</v>
      </c>
      <c r="F2531" t="s">
        <v>224</v>
      </c>
      <c r="G2531" t="s">
        <v>225</v>
      </c>
      <c r="H2531" t="s">
        <v>3026</v>
      </c>
      <c r="I2531" t="s">
        <v>3025</v>
      </c>
      <c r="J2531" t="s">
        <v>3170</v>
      </c>
      <c r="K2531" t="s">
        <v>1136</v>
      </c>
      <c r="L2531" t="s">
        <v>3051</v>
      </c>
      <c r="M2531" s="2">
        <v>1.0922216157712399</v>
      </c>
      <c r="N2531">
        <v>1</v>
      </c>
      <c r="O2531" t="s">
        <v>87</v>
      </c>
      <c r="P2531" t="s">
        <v>22</v>
      </c>
      <c r="T2531">
        <v>1.0922229999999999</v>
      </c>
    </row>
    <row r="2532" spans="1:20">
      <c r="A2532">
        <v>183</v>
      </c>
      <c r="B2532" t="s">
        <v>3222</v>
      </c>
      <c r="C2532" t="s">
        <v>3025</v>
      </c>
      <c r="D2532" t="s">
        <v>26</v>
      </c>
      <c r="E2532" t="s">
        <v>1622</v>
      </c>
      <c r="F2532" t="s">
        <v>224</v>
      </c>
      <c r="G2532" t="s">
        <v>225</v>
      </c>
      <c r="H2532" t="s">
        <v>3026</v>
      </c>
      <c r="I2532" t="s">
        <v>3025</v>
      </c>
      <c r="J2532" t="s">
        <v>3170</v>
      </c>
      <c r="K2532" t="s">
        <v>1136</v>
      </c>
      <c r="L2532" t="s">
        <v>3051</v>
      </c>
      <c r="M2532" s="2">
        <v>6.2881883786441835</v>
      </c>
      <c r="N2532">
        <v>1</v>
      </c>
      <c r="O2532" t="s">
        <v>87</v>
      </c>
      <c r="P2532" t="s">
        <v>22</v>
      </c>
      <c r="T2532">
        <v>6.2881939999999998</v>
      </c>
    </row>
    <row r="2533" spans="1:20">
      <c r="A2533">
        <v>184</v>
      </c>
      <c r="B2533" t="s">
        <v>3223</v>
      </c>
      <c r="C2533" t="s">
        <v>3025</v>
      </c>
      <c r="D2533" t="s">
        <v>26</v>
      </c>
      <c r="E2533" t="s">
        <v>1622</v>
      </c>
      <c r="F2533" t="s">
        <v>224</v>
      </c>
      <c r="G2533" t="s">
        <v>225</v>
      </c>
      <c r="H2533" t="s">
        <v>3026</v>
      </c>
      <c r="I2533" t="s">
        <v>3025</v>
      </c>
      <c r="J2533" t="s">
        <v>3170</v>
      </c>
      <c r="K2533" t="s">
        <v>1136</v>
      </c>
      <c r="L2533" t="s">
        <v>3051</v>
      </c>
      <c r="M2533" s="2">
        <v>5.9499106544333129</v>
      </c>
      <c r="N2533">
        <v>1</v>
      </c>
      <c r="O2533" t="s">
        <v>87</v>
      </c>
      <c r="P2533" t="s">
        <v>22</v>
      </c>
      <c r="T2533">
        <v>5.949916</v>
      </c>
    </row>
    <row r="2534" spans="1:20">
      <c r="A2534">
        <v>185</v>
      </c>
      <c r="B2534" t="s">
        <v>3224</v>
      </c>
      <c r="C2534" t="s">
        <v>3025</v>
      </c>
      <c r="D2534" t="s">
        <v>26</v>
      </c>
      <c r="E2534" t="s">
        <v>1622</v>
      </c>
      <c r="F2534" t="s">
        <v>224</v>
      </c>
      <c r="G2534" t="s">
        <v>225</v>
      </c>
      <c r="H2534" t="s">
        <v>3026</v>
      </c>
      <c r="I2534" t="s">
        <v>3025</v>
      </c>
      <c r="J2534" t="s">
        <v>3170</v>
      </c>
      <c r="K2534" t="s">
        <v>1136</v>
      </c>
      <c r="L2534" t="s">
        <v>3051</v>
      </c>
      <c r="M2534" s="2">
        <v>16.953440908506842</v>
      </c>
      <c r="N2534">
        <v>1</v>
      </c>
      <c r="O2534" t="s">
        <v>87</v>
      </c>
      <c r="P2534" t="s">
        <v>22</v>
      </c>
      <c r="T2534">
        <v>16.953455999999999</v>
      </c>
    </row>
    <row r="2535" spans="1:20">
      <c r="A2535">
        <v>187</v>
      </c>
      <c r="B2535" t="s">
        <v>3225</v>
      </c>
      <c r="C2535" t="s">
        <v>3025</v>
      </c>
      <c r="D2535" t="s">
        <v>26</v>
      </c>
      <c r="E2535" t="s">
        <v>1622</v>
      </c>
      <c r="F2535" t="s">
        <v>224</v>
      </c>
      <c r="G2535" t="s">
        <v>225</v>
      </c>
      <c r="H2535" t="s">
        <v>3026</v>
      </c>
      <c r="I2535" t="s">
        <v>3025</v>
      </c>
      <c r="J2535" t="s">
        <v>3170</v>
      </c>
      <c r="K2535" t="s">
        <v>1136</v>
      </c>
      <c r="L2535" t="s">
        <v>3051</v>
      </c>
      <c r="M2535" s="2">
        <v>14.952647412067629</v>
      </c>
      <c r="N2535">
        <v>1</v>
      </c>
      <c r="O2535" t="s">
        <v>87</v>
      </c>
      <c r="P2535" t="s">
        <v>22</v>
      </c>
      <c r="T2535">
        <v>14.952661000000001</v>
      </c>
    </row>
    <row r="2536" spans="1:20">
      <c r="A2536">
        <v>188</v>
      </c>
      <c r="B2536" t="s">
        <v>3226</v>
      </c>
      <c r="C2536" t="s">
        <v>3025</v>
      </c>
      <c r="D2536" t="s">
        <v>26</v>
      </c>
      <c r="E2536" t="s">
        <v>1622</v>
      </c>
      <c r="F2536" t="s">
        <v>224</v>
      </c>
      <c r="G2536" t="s">
        <v>225</v>
      </c>
      <c r="H2536" t="s">
        <v>3026</v>
      </c>
      <c r="I2536" t="s">
        <v>3025</v>
      </c>
      <c r="J2536" t="s">
        <v>3170</v>
      </c>
      <c r="K2536" t="s">
        <v>1136</v>
      </c>
      <c r="L2536" t="s">
        <v>3051</v>
      </c>
      <c r="M2536" s="2">
        <v>4.1101529150996079</v>
      </c>
      <c r="N2536">
        <v>1</v>
      </c>
      <c r="O2536" t="s">
        <v>87</v>
      </c>
      <c r="P2536" t="s">
        <v>22</v>
      </c>
      <c r="T2536">
        <v>4.1101570000000001</v>
      </c>
    </row>
    <row r="2537" spans="1:20">
      <c r="A2537">
        <v>189</v>
      </c>
      <c r="B2537" t="s">
        <v>3227</v>
      </c>
      <c r="C2537" t="s">
        <v>3025</v>
      </c>
      <c r="D2537" t="s">
        <v>26</v>
      </c>
      <c r="E2537" t="s">
        <v>1622</v>
      </c>
      <c r="F2537" t="s">
        <v>224</v>
      </c>
      <c r="G2537" t="s">
        <v>225</v>
      </c>
      <c r="H2537" t="s">
        <v>3026</v>
      </c>
      <c r="I2537" t="s">
        <v>3025</v>
      </c>
      <c r="J2537" t="s">
        <v>3170</v>
      </c>
      <c r="K2537" t="s">
        <v>1136</v>
      </c>
      <c r="L2537" t="s">
        <v>3051</v>
      </c>
      <c r="M2537" s="2">
        <v>13.581402976381687</v>
      </c>
      <c r="N2537">
        <v>1</v>
      </c>
      <c r="O2537" t="s">
        <v>87</v>
      </c>
      <c r="P2537" t="s">
        <v>22</v>
      </c>
      <c r="T2537">
        <v>13.581415</v>
      </c>
    </row>
    <row r="2538" spans="1:20">
      <c r="A2538">
        <v>190</v>
      </c>
      <c r="B2538" t="s">
        <v>3228</v>
      </c>
      <c r="C2538" t="s">
        <v>3025</v>
      </c>
      <c r="D2538" t="s">
        <v>26</v>
      </c>
      <c r="E2538" t="s">
        <v>1622</v>
      </c>
      <c r="F2538" t="s">
        <v>224</v>
      </c>
      <c r="G2538" t="s">
        <v>225</v>
      </c>
      <c r="H2538" t="s">
        <v>3026</v>
      </c>
      <c r="I2538" t="s">
        <v>3025</v>
      </c>
      <c r="J2538" t="s">
        <v>3170</v>
      </c>
      <c r="K2538" t="s">
        <v>1136</v>
      </c>
      <c r="L2538" t="s">
        <v>3051</v>
      </c>
      <c r="M2538" s="2">
        <v>19.198036669664877</v>
      </c>
      <c r="N2538">
        <v>1</v>
      </c>
      <c r="O2538" t="s">
        <v>87</v>
      </c>
      <c r="P2538" t="s">
        <v>22</v>
      </c>
      <c r="T2538">
        <v>19.198053999999999</v>
      </c>
    </row>
    <row r="2539" spans="1:20">
      <c r="A2539">
        <v>191</v>
      </c>
      <c r="B2539" t="s">
        <v>3229</v>
      </c>
      <c r="C2539" t="s">
        <v>3025</v>
      </c>
      <c r="D2539" t="s">
        <v>26</v>
      </c>
      <c r="E2539" t="s">
        <v>1622</v>
      </c>
      <c r="F2539" t="s">
        <v>224</v>
      </c>
      <c r="G2539" t="s">
        <v>225</v>
      </c>
      <c r="H2539" t="s">
        <v>3026</v>
      </c>
      <c r="I2539" t="s">
        <v>3025</v>
      </c>
      <c r="J2539" t="s">
        <v>3170</v>
      </c>
      <c r="K2539" t="s">
        <v>1136</v>
      </c>
      <c r="L2539" t="s">
        <v>3051</v>
      </c>
      <c r="M2539" s="2">
        <v>4.4296375535600436</v>
      </c>
      <c r="N2539">
        <v>1</v>
      </c>
      <c r="O2539" t="s">
        <v>87</v>
      </c>
      <c r="P2539" t="s">
        <v>22</v>
      </c>
      <c r="T2539">
        <v>4.4296410000000002</v>
      </c>
    </row>
    <row r="2540" spans="1:20">
      <c r="A2540">
        <v>192</v>
      </c>
      <c r="B2540" t="s">
        <v>3230</v>
      </c>
      <c r="C2540" t="s">
        <v>3025</v>
      </c>
      <c r="D2540" t="s">
        <v>26</v>
      </c>
      <c r="E2540" t="s">
        <v>1622</v>
      </c>
      <c r="F2540" t="s">
        <v>224</v>
      </c>
      <c r="G2540" t="s">
        <v>225</v>
      </c>
      <c r="H2540" t="s">
        <v>3026</v>
      </c>
      <c r="I2540" t="s">
        <v>3025</v>
      </c>
      <c r="J2540" t="s">
        <v>3170</v>
      </c>
      <c r="K2540" t="s">
        <v>1136</v>
      </c>
      <c r="L2540" t="s">
        <v>3051</v>
      </c>
      <c r="M2540" s="2">
        <v>4.3566252086803097</v>
      </c>
      <c r="N2540">
        <v>1</v>
      </c>
      <c r="O2540" t="s">
        <v>87</v>
      </c>
      <c r="P2540" t="s">
        <v>22</v>
      </c>
      <c r="T2540">
        <v>4.3566289999999999</v>
      </c>
    </row>
    <row r="2541" spans="1:20">
      <c r="A2541">
        <v>205</v>
      </c>
      <c r="B2541" t="s">
        <v>3231</v>
      </c>
      <c r="C2541" t="s">
        <v>3025</v>
      </c>
      <c r="D2541" t="s">
        <v>26</v>
      </c>
      <c r="E2541" t="s">
        <v>1622</v>
      </c>
      <c r="F2541" t="s">
        <v>224</v>
      </c>
      <c r="G2541" t="s">
        <v>225</v>
      </c>
      <c r="H2541" t="s">
        <v>3026</v>
      </c>
      <c r="I2541" t="s">
        <v>3025</v>
      </c>
      <c r="J2541" t="s">
        <v>3170</v>
      </c>
      <c r="K2541" t="s">
        <v>1136</v>
      </c>
      <c r="L2541" t="s">
        <v>3051</v>
      </c>
      <c r="M2541" s="2">
        <v>7.9913277704195353</v>
      </c>
      <c r="N2541">
        <v>1</v>
      </c>
      <c r="O2541" t="s">
        <v>87</v>
      </c>
      <c r="P2541" t="s">
        <v>22</v>
      </c>
      <c r="T2541">
        <v>7.9913350000000003</v>
      </c>
    </row>
    <row r="2542" spans="1:20">
      <c r="A2542">
        <v>206</v>
      </c>
      <c r="B2542" t="s">
        <v>3232</v>
      </c>
      <c r="C2542" t="s">
        <v>3025</v>
      </c>
      <c r="D2542" t="s">
        <v>26</v>
      </c>
      <c r="E2542" t="s">
        <v>1622</v>
      </c>
      <c r="F2542" t="s">
        <v>224</v>
      </c>
      <c r="G2542" t="s">
        <v>225</v>
      </c>
      <c r="H2542" t="s">
        <v>3026</v>
      </c>
      <c r="I2542" t="s">
        <v>3025</v>
      </c>
      <c r="J2542" t="s">
        <v>3170</v>
      </c>
      <c r="K2542" t="s">
        <v>1136</v>
      </c>
      <c r="L2542" t="s">
        <v>3051</v>
      </c>
      <c r="M2542" s="2">
        <v>15.583400735384965</v>
      </c>
      <c r="N2542">
        <v>1</v>
      </c>
      <c r="O2542" t="s">
        <v>87</v>
      </c>
      <c r="P2542" t="s">
        <v>22</v>
      </c>
      <c r="T2542">
        <v>15.583415</v>
      </c>
    </row>
    <row r="2543" spans="1:20">
      <c r="A2543">
        <v>207</v>
      </c>
      <c r="B2543" t="s">
        <v>3233</v>
      </c>
      <c r="C2543" t="s">
        <v>3025</v>
      </c>
      <c r="D2543" t="s">
        <v>26</v>
      </c>
      <c r="E2543" t="s">
        <v>1622</v>
      </c>
      <c r="F2543" t="s">
        <v>224</v>
      </c>
      <c r="G2543" t="s">
        <v>225</v>
      </c>
      <c r="H2543" t="s">
        <v>3026</v>
      </c>
      <c r="I2543" t="s">
        <v>3025</v>
      </c>
      <c r="J2543" t="s">
        <v>3170</v>
      </c>
      <c r="K2543" t="s">
        <v>1136</v>
      </c>
      <c r="L2543" t="s">
        <v>3051</v>
      </c>
      <c r="M2543" s="2">
        <v>6.4890692828513963</v>
      </c>
      <c r="N2543">
        <v>1</v>
      </c>
      <c r="O2543" t="s">
        <v>87</v>
      </c>
      <c r="P2543" t="s">
        <v>22</v>
      </c>
      <c r="T2543">
        <v>6.4890749999999997</v>
      </c>
    </row>
    <row r="2544" spans="1:20">
      <c r="A2544">
        <v>208</v>
      </c>
      <c r="B2544" t="s">
        <v>3234</v>
      </c>
      <c r="C2544" t="s">
        <v>3025</v>
      </c>
      <c r="D2544" t="s">
        <v>26</v>
      </c>
      <c r="E2544" t="s">
        <v>1622</v>
      </c>
      <c r="F2544" t="s">
        <v>224</v>
      </c>
      <c r="G2544" t="s">
        <v>225</v>
      </c>
      <c r="H2544" t="s">
        <v>3026</v>
      </c>
      <c r="I2544" t="s">
        <v>3025</v>
      </c>
      <c r="J2544" t="s">
        <v>3170</v>
      </c>
      <c r="K2544" t="s">
        <v>1136</v>
      </c>
      <c r="L2544" t="s">
        <v>3051</v>
      </c>
      <c r="M2544" s="2">
        <v>1.6454794336843872</v>
      </c>
      <c r="N2544">
        <v>1</v>
      </c>
      <c r="O2544" t="s">
        <v>87</v>
      </c>
      <c r="P2544" t="s">
        <v>22</v>
      </c>
      <c r="T2544">
        <v>1.645481</v>
      </c>
    </row>
    <row r="2545" spans="1:20">
      <c r="A2545">
        <v>209</v>
      </c>
      <c r="B2545" t="s">
        <v>3235</v>
      </c>
      <c r="C2545" t="s">
        <v>3025</v>
      </c>
      <c r="D2545" t="s">
        <v>26</v>
      </c>
      <c r="E2545" t="s">
        <v>1622</v>
      </c>
      <c r="F2545" t="s">
        <v>224</v>
      </c>
      <c r="G2545" t="s">
        <v>225</v>
      </c>
      <c r="H2545" t="s">
        <v>3026</v>
      </c>
      <c r="I2545" t="s">
        <v>3025</v>
      </c>
      <c r="J2545" t="s">
        <v>3170</v>
      </c>
      <c r="K2545" t="s">
        <v>1136</v>
      </c>
      <c r="L2545" t="s">
        <v>3051</v>
      </c>
      <c r="M2545" s="2">
        <v>1.2050622942231755</v>
      </c>
      <c r="N2545">
        <v>1</v>
      </c>
      <c r="O2545" t="s">
        <v>87</v>
      </c>
      <c r="P2545" t="s">
        <v>22</v>
      </c>
      <c r="T2545">
        <v>1.205063</v>
      </c>
    </row>
    <row r="2546" spans="1:20">
      <c r="A2546">
        <v>169</v>
      </c>
      <c r="B2546" t="s">
        <v>3169</v>
      </c>
      <c r="C2546" t="s">
        <v>3025</v>
      </c>
      <c r="D2546" t="s">
        <v>26</v>
      </c>
      <c r="E2546" t="s">
        <v>1622</v>
      </c>
      <c r="F2546" t="s">
        <v>224</v>
      </c>
      <c r="G2546" t="s">
        <v>225</v>
      </c>
      <c r="H2546" t="s">
        <v>3026</v>
      </c>
      <c r="I2546" t="s">
        <v>3025</v>
      </c>
      <c r="J2546" t="s">
        <v>3170</v>
      </c>
      <c r="K2546" t="s">
        <v>23</v>
      </c>
      <c r="L2546" t="s">
        <v>24</v>
      </c>
      <c r="M2546" s="2">
        <v>18.228646901301254</v>
      </c>
      <c r="N2546">
        <v>4</v>
      </c>
      <c r="O2546" t="s">
        <v>25</v>
      </c>
      <c r="P2546" t="s">
        <v>22</v>
      </c>
      <c r="T2546">
        <v>18.228663000000001</v>
      </c>
    </row>
    <row r="2547" spans="1:20">
      <c r="A2547">
        <v>170</v>
      </c>
      <c r="B2547" t="s">
        <v>3171</v>
      </c>
      <c r="C2547" t="s">
        <v>3025</v>
      </c>
      <c r="D2547" t="s">
        <v>26</v>
      </c>
      <c r="E2547" t="s">
        <v>1622</v>
      </c>
      <c r="F2547" t="s">
        <v>224</v>
      </c>
      <c r="G2547" t="s">
        <v>225</v>
      </c>
      <c r="H2547" t="s">
        <v>3026</v>
      </c>
      <c r="I2547" t="s">
        <v>3025</v>
      </c>
      <c r="J2547" t="s">
        <v>3170</v>
      </c>
      <c r="K2547" t="s">
        <v>23</v>
      </c>
      <c r="L2547" t="s">
        <v>24</v>
      </c>
      <c r="M2547" s="2">
        <v>0.70265614649382491</v>
      </c>
      <c r="N2547">
        <v>4</v>
      </c>
      <c r="O2547" t="s">
        <v>25</v>
      </c>
      <c r="P2547" t="s">
        <v>22</v>
      </c>
      <c r="T2547">
        <v>0.70265699999999998</v>
      </c>
    </row>
    <row r="2548" spans="1:20">
      <c r="A2548">
        <v>171</v>
      </c>
      <c r="B2548" t="s">
        <v>3172</v>
      </c>
      <c r="C2548" t="s">
        <v>3025</v>
      </c>
      <c r="D2548" t="s">
        <v>26</v>
      </c>
      <c r="E2548" t="s">
        <v>1622</v>
      </c>
      <c r="F2548" t="s">
        <v>224</v>
      </c>
      <c r="G2548" t="s">
        <v>225</v>
      </c>
      <c r="H2548" t="s">
        <v>3026</v>
      </c>
      <c r="I2548" t="s">
        <v>3025</v>
      </c>
      <c r="J2548" t="s">
        <v>3170</v>
      </c>
      <c r="K2548" t="s">
        <v>23</v>
      </c>
      <c r="L2548" t="s">
        <v>24</v>
      </c>
      <c r="M2548" s="2">
        <v>11.376503898578155</v>
      </c>
      <c r="N2548">
        <v>4</v>
      </c>
      <c r="O2548" t="s">
        <v>25</v>
      </c>
      <c r="P2548" t="s">
        <v>22</v>
      </c>
      <c r="T2548">
        <v>11.376514</v>
      </c>
    </row>
    <row r="2549" spans="1:20">
      <c r="A2549">
        <v>172</v>
      </c>
      <c r="B2549" t="s">
        <v>3173</v>
      </c>
      <c r="C2549" t="s">
        <v>3025</v>
      </c>
      <c r="D2549" t="s">
        <v>26</v>
      </c>
      <c r="E2549" t="s">
        <v>1622</v>
      </c>
      <c r="F2549" t="s">
        <v>224</v>
      </c>
      <c r="G2549" t="s">
        <v>225</v>
      </c>
      <c r="H2549" t="s">
        <v>3026</v>
      </c>
      <c r="I2549" t="s">
        <v>3025</v>
      </c>
      <c r="J2549" t="s">
        <v>3170</v>
      </c>
      <c r="K2549" t="s">
        <v>23</v>
      </c>
      <c r="L2549" t="s">
        <v>24</v>
      </c>
      <c r="M2549" s="2">
        <v>5.5509883811152347</v>
      </c>
      <c r="N2549">
        <v>4</v>
      </c>
      <c r="O2549" t="s">
        <v>25</v>
      </c>
      <c r="P2549" t="s">
        <v>22</v>
      </c>
      <c r="T2549">
        <v>5.5509930000000001</v>
      </c>
    </row>
    <row r="2550" spans="1:20">
      <c r="A2550">
        <v>173</v>
      </c>
      <c r="B2550" t="s">
        <v>3174</v>
      </c>
      <c r="C2550" t="s">
        <v>3025</v>
      </c>
      <c r="D2550" t="s">
        <v>26</v>
      </c>
      <c r="E2550" t="s">
        <v>1622</v>
      </c>
      <c r="F2550" t="s">
        <v>224</v>
      </c>
      <c r="G2550" t="s">
        <v>225</v>
      </c>
      <c r="H2550" t="s">
        <v>3026</v>
      </c>
      <c r="I2550" t="s">
        <v>3025</v>
      </c>
      <c r="J2550" t="s">
        <v>3170</v>
      </c>
      <c r="K2550" t="s">
        <v>23</v>
      </c>
      <c r="L2550" t="s">
        <v>24</v>
      </c>
      <c r="M2550" s="2">
        <v>5.3511010778727215</v>
      </c>
      <c r="N2550">
        <v>4</v>
      </c>
      <c r="O2550" t="s">
        <v>25</v>
      </c>
      <c r="P2550" t="s">
        <v>3040</v>
      </c>
      <c r="T2550">
        <v>5.3511059999999997</v>
      </c>
    </row>
    <row r="2551" spans="1:20">
      <c r="A2551">
        <v>178</v>
      </c>
      <c r="B2551" t="s">
        <v>3175</v>
      </c>
      <c r="C2551" t="s">
        <v>3025</v>
      </c>
      <c r="D2551" t="s">
        <v>26</v>
      </c>
      <c r="E2551" t="s">
        <v>1622</v>
      </c>
      <c r="F2551" t="s">
        <v>224</v>
      </c>
      <c r="G2551" t="s">
        <v>225</v>
      </c>
      <c r="H2551" t="s">
        <v>3026</v>
      </c>
      <c r="I2551" t="s">
        <v>3025</v>
      </c>
      <c r="J2551" t="s">
        <v>3170</v>
      </c>
      <c r="K2551" t="s">
        <v>23</v>
      </c>
      <c r="L2551" t="s">
        <v>24</v>
      </c>
      <c r="M2551" s="2">
        <v>10.836818624810347</v>
      </c>
      <c r="N2551">
        <v>4</v>
      </c>
      <c r="O2551" t="s">
        <v>25</v>
      </c>
      <c r="P2551" t="s">
        <v>3040</v>
      </c>
      <c r="T2551">
        <v>10.836828000000001</v>
      </c>
    </row>
    <row r="2552" spans="1:20">
      <c r="A2552">
        <v>179</v>
      </c>
      <c r="B2552" t="s">
        <v>3176</v>
      </c>
      <c r="C2552" t="s">
        <v>3025</v>
      </c>
      <c r="D2552" t="s">
        <v>26</v>
      </c>
      <c r="E2552" t="s">
        <v>1622</v>
      </c>
      <c r="F2552" t="s">
        <v>224</v>
      </c>
      <c r="G2552" t="s">
        <v>225</v>
      </c>
      <c r="H2552" t="s">
        <v>3026</v>
      </c>
      <c r="I2552" t="s">
        <v>3025</v>
      </c>
      <c r="J2552" t="s">
        <v>3170</v>
      </c>
      <c r="K2552" t="s">
        <v>23</v>
      </c>
      <c r="L2552" t="s">
        <v>24</v>
      </c>
      <c r="M2552" s="2">
        <v>4.2742955587789053</v>
      </c>
      <c r="N2552">
        <v>4</v>
      </c>
      <c r="O2552" t="s">
        <v>25</v>
      </c>
      <c r="P2552" t="s">
        <v>22</v>
      </c>
      <c r="T2552">
        <v>4.2742990000000001</v>
      </c>
    </row>
    <row r="2553" spans="1:20">
      <c r="A2553">
        <v>193</v>
      </c>
      <c r="B2553" t="s">
        <v>3177</v>
      </c>
      <c r="C2553" t="s">
        <v>3025</v>
      </c>
      <c r="D2553" t="s">
        <v>26</v>
      </c>
      <c r="E2553" t="s">
        <v>1622</v>
      </c>
      <c r="F2553" t="s">
        <v>224</v>
      </c>
      <c r="G2553" t="s">
        <v>225</v>
      </c>
      <c r="H2553" t="s">
        <v>3026</v>
      </c>
      <c r="I2553" t="s">
        <v>3025</v>
      </c>
      <c r="J2553" t="s">
        <v>3170</v>
      </c>
      <c r="K2553" t="s">
        <v>23</v>
      </c>
      <c r="L2553" t="s">
        <v>24</v>
      </c>
      <c r="M2553" s="2">
        <v>30.987625039166169</v>
      </c>
      <c r="N2553">
        <v>4</v>
      </c>
      <c r="O2553" t="s">
        <v>25</v>
      </c>
      <c r="P2553" t="s">
        <v>3040</v>
      </c>
      <c r="T2553">
        <v>30.987652000000001</v>
      </c>
    </row>
    <row r="2554" spans="1:20">
      <c r="A2554">
        <v>194</v>
      </c>
      <c r="B2554" t="s">
        <v>3178</v>
      </c>
      <c r="C2554" t="s">
        <v>3025</v>
      </c>
      <c r="D2554" t="s">
        <v>26</v>
      </c>
      <c r="E2554" t="s">
        <v>1622</v>
      </c>
      <c r="F2554" t="s">
        <v>224</v>
      </c>
      <c r="G2554" t="s">
        <v>225</v>
      </c>
      <c r="H2554" t="s">
        <v>3026</v>
      </c>
      <c r="I2554" t="s">
        <v>3025</v>
      </c>
      <c r="J2554" t="s">
        <v>3170</v>
      </c>
      <c r="K2554" t="s">
        <v>23</v>
      </c>
      <c r="L2554" t="s">
        <v>24</v>
      </c>
      <c r="M2554" s="2">
        <v>5.4220588693456158</v>
      </c>
      <c r="N2554">
        <v>4</v>
      </c>
      <c r="O2554" t="s">
        <v>25</v>
      </c>
      <c r="P2554" t="s">
        <v>3040</v>
      </c>
      <c r="T2554">
        <v>5.4220639999999998</v>
      </c>
    </row>
    <row r="2555" spans="1:20">
      <c r="A2555">
        <v>195</v>
      </c>
      <c r="B2555" t="s">
        <v>3179</v>
      </c>
      <c r="C2555" t="s">
        <v>3025</v>
      </c>
      <c r="D2555" t="s">
        <v>26</v>
      </c>
      <c r="E2555" t="s">
        <v>1622</v>
      </c>
      <c r="F2555" t="s">
        <v>224</v>
      </c>
      <c r="G2555" t="s">
        <v>225</v>
      </c>
      <c r="H2555" t="s">
        <v>3026</v>
      </c>
      <c r="I2555" t="s">
        <v>3025</v>
      </c>
      <c r="J2555" t="s">
        <v>3170</v>
      </c>
      <c r="K2555" t="s">
        <v>23</v>
      </c>
      <c r="L2555" t="s">
        <v>24</v>
      </c>
      <c r="M2555" s="2">
        <v>19.64239925448372</v>
      </c>
      <c r="N2555">
        <v>4</v>
      </c>
      <c r="O2555" t="s">
        <v>25</v>
      </c>
      <c r="P2555" t="s">
        <v>3040</v>
      </c>
      <c r="T2555">
        <v>19.642416999999998</v>
      </c>
    </row>
    <row r="2556" spans="1:20">
      <c r="A2556">
        <v>196</v>
      </c>
      <c r="B2556" t="s">
        <v>3180</v>
      </c>
      <c r="C2556" t="s">
        <v>3025</v>
      </c>
      <c r="D2556" t="s">
        <v>26</v>
      </c>
      <c r="E2556" t="s">
        <v>1622</v>
      </c>
      <c r="F2556" t="s">
        <v>224</v>
      </c>
      <c r="G2556" t="s">
        <v>225</v>
      </c>
      <c r="H2556" t="s">
        <v>3026</v>
      </c>
      <c r="I2556" t="s">
        <v>3025</v>
      </c>
      <c r="J2556" t="s">
        <v>3170</v>
      </c>
      <c r="K2556" t="s">
        <v>23</v>
      </c>
      <c r="L2556" t="s">
        <v>24</v>
      </c>
      <c r="M2556" s="2">
        <v>9.3504716355396518</v>
      </c>
      <c r="N2556">
        <v>4</v>
      </c>
      <c r="O2556" t="s">
        <v>25</v>
      </c>
      <c r="P2556" t="s">
        <v>3040</v>
      </c>
      <c r="T2556">
        <v>9.3504799999999992</v>
      </c>
    </row>
    <row r="2557" spans="1:20">
      <c r="A2557">
        <v>197</v>
      </c>
      <c r="B2557" t="s">
        <v>3181</v>
      </c>
      <c r="C2557" t="s">
        <v>3025</v>
      </c>
      <c r="D2557" t="s">
        <v>26</v>
      </c>
      <c r="E2557" t="s">
        <v>1622</v>
      </c>
      <c r="F2557" t="s">
        <v>224</v>
      </c>
      <c r="G2557" t="s">
        <v>225</v>
      </c>
      <c r="H2557" t="s">
        <v>3026</v>
      </c>
      <c r="I2557" t="s">
        <v>3025</v>
      </c>
      <c r="J2557" t="s">
        <v>3170</v>
      </c>
      <c r="K2557" t="s">
        <v>23</v>
      </c>
      <c r="L2557" t="s">
        <v>24</v>
      </c>
      <c r="M2557" s="2">
        <v>10.303556394587408</v>
      </c>
      <c r="N2557">
        <v>4</v>
      </c>
      <c r="O2557" t="s">
        <v>25</v>
      </c>
      <c r="P2557" t="s">
        <v>3040</v>
      </c>
      <c r="T2557">
        <v>10.303566</v>
      </c>
    </row>
    <row r="2558" spans="1:20">
      <c r="A2558">
        <v>200</v>
      </c>
      <c r="B2558" t="s">
        <v>3184</v>
      </c>
      <c r="C2558" t="s">
        <v>3025</v>
      </c>
      <c r="D2558" t="s">
        <v>26</v>
      </c>
      <c r="E2558" t="s">
        <v>1622</v>
      </c>
      <c r="F2558" t="s">
        <v>224</v>
      </c>
      <c r="G2558" t="s">
        <v>225</v>
      </c>
      <c r="H2558" t="s">
        <v>3026</v>
      </c>
      <c r="I2558" t="s">
        <v>3025</v>
      </c>
      <c r="J2558" t="s">
        <v>3170</v>
      </c>
      <c r="K2558" t="s">
        <v>23</v>
      </c>
      <c r="L2558" t="s">
        <v>24</v>
      </c>
      <c r="M2558" s="2">
        <v>2.7019839823962282</v>
      </c>
      <c r="N2558">
        <v>4</v>
      </c>
      <c r="O2558" t="s">
        <v>25</v>
      </c>
      <c r="P2558" t="s">
        <v>22</v>
      </c>
      <c r="T2558">
        <v>2.7019860000000002</v>
      </c>
    </row>
    <row r="2559" spans="1:20">
      <c r="A2559">
        <v>201</v>
      </c>
      <c r="B2559" t="s">
        <v>3185</v>
      </c>
      <c r="C2559" t="s">
        <v>3025</v>
      </c>
      <c r="D2559" t="s">
        <v>26</v>
      </c>
      <c r="E2559" t="s">
        <v>1622</v>
      </c>
      <c r="F2559" t="s">
        <v>224</v>
      </c>
      <c r="G2559" t="s">
        <v>225</v>
      </c>
      <c r="H2559" t="s">
        <v>3026</v>
      </c>
      <c r="I2559" t="s">
        <v>3025</v>
      </c>
      <c r="J2559" t="s">
        <v>3170</v>
      </c>
      <c r="K2559" t="s">
        <v>23</v>
      </c>
      <c r="L2559" t="s">
        <v>24</v>
      </c>
      <c r="M2559" s="2">
        <v>23.013077806002677</v>
      </c>
      <c r="N2559">
        <v>4</v>
      </c>
      <c r="O2559" t="s">
        <v>25</v>
      </c>
      <c r="P2559" t="s">
        <v>3040</v>
      </c>
      <c r="T2559">
        <v>23.013097999999999</v>
      </c>
    </row>
    <row r="2560" spans="1:20">
      <c r="A2560">
        <v>202</v>
      </c>
      <c r="B2560" t="s">
        <v>3186</v>
      </c>
      <c r="C2560" t="s">
        <v>3025</v>
      </c>
      <c r="D2560" t="s">
        <v>26</v>
      </c>
      <c r="E2560" t="s">
        <v>1622</v>
      </c>
      <c r="F2560" t="s">
        <v>224</v>
      </c>
      <c r="G2560" t="s">
        <v>225</v>
      </c>
      <c r="H2560" t="s">
        <v>3026</v>
      </c>
      <c r="I2560" t="s">
        <v>3025</v>
      </c>
      <c r="J2560" t="s">
        <v>3170</v>
      </c>
      <c r="K2560" t="s">
        <v>23</v>
      </c>
      <c r="L2560" t="s">
        <v>24</v>
      </c>
      <c r="M2560" s="2">
        <v>17.253290316689974</v>
      </c>
      <c r="N2560">
        <v>4</v>
      </c>
      <c r="O2560" t="s">
        <v>25</v>
      </c>
      <c r="P2560" t="s">
        <v>3040</v>
      </c>
      <c r="T2560">
        <v>17.253305999999998</v>
      </c>
    </row>
    <row r="2561" spans="1:20">
      <c r="A2561">
        <v>203</v>
      </c>
      <c r="B2561" t="s">
        <v>3187</v>
      </c>
      <c r="C2561" t="s">
        <v>3025</v>
      </c>
      <c r="D2561" t="s">
        <v>26</v>
      </c>
      <c r="E2561" t="s">
        <v>1622</v>
      </c>
      <c r="F2561" t="s">
        <v>224</v>
      </c>
      <c r="G2561" t="s">
        <v>225</v>
      </c>
      <c r="H2561" t="s">
        <v>3026</v>
      </c>
      <c r="I2561" t="s">
        <v>3025</v>
      </c>
      <c r="J2561" t="s">
        <v>3170</v>
      </c>
      <c r="K2561" t="s">
        <v>23</v>
      </c>
      <c r="L2561" t="s">
        <v>24</v>
      </c>
      <c r="M2561" s="2">
        <v>3.7686991684911262</v>
      </c>
      <c r="N2561">
        <v>4</v>
      </c>
      <c r="O2561" t="s">
        <v>25</v>
      </c>
      <c r="P2561" t="s">
        <v>22</v>
      </c>
      <c r="T2561">
        <v>3.7687029999999999</v>
      </c>
    </row>
    <row r="2562" spans="1:20">
      <c r="A2562">
        <v>204</v>
      </c>
      <c r="B2562" t="s">
        <v>3188</v>
      </c>
      <c r="C2562" t="s">
        <v>3025</v>
      </c>
      <c r="D2562" t="s">
        <v>26</v>
      </c>
      <c r="E2562" t="s">
        <v>1622</v>
      </c>
      <c r="F2562" t="s">
        <v>224</v>
      </c>
      <c r="G2562" t="s">
        <v>225</v>
      </c>
      <c r="H2562" t="s">
        <v>3026</v>
      </c>
      <c r="I2562" t="s">
        <v>3025</v>
      </c>
      <c r="J2562" t="s">
        <v>3170</v>
      </c>
      <c r="K2562" t="s">
        <v>23</v>
      </c>
      <c r="L2562" t="s">
        <v>24</v>
      </c>
      <c r="M2562" s="2">
        <v>5.9398643241920901</v>
      </c>
      <c r="N2562">
        <v>4</v>
      </c>
      <c r="O2562" t="s">
        <v>25</v>
      </c>
      <c r="P2562" t="s">
        <v>3040</v>
      </c>
      <c r="T2562">
        <v>5.93987</v>
      </c>
    </row>
    <row r="2563" spans="1:20">
      <c r="A2563">
        <v>211</v>
      </c>
      <c r="B2563" t="s">
        <v>3189</v>
      </c>
      <c r="C2563" t="s">
        <v>3025</v>
      </c>
      <c r="D2563" t="s">
        <v>26</v>
      </c>
      <c r="E2563" t="s">
        <v>1622</v>
      </c>
      <c r="F2563" t="s">
        <v>224</v>
      </c>
      <c r="G2563" t="s">
        <v>225</v>
      </c>
      <c r="H2563" t="s">
        <v>3026</v>
      </c>
      <c r="I2563" t="s">
        <v>3025</v>
      </c>
      <c r="J2563" t="s">
        <v>3170</v>
      </c>
      <c r="K2563" t="s">
        <v>23</v>
      </c>
      <c r="L2563" t="s">
        <v>24</v>
      </c>
      <c r="M2563" s="2">
        <v>2.630352993926155</v>
      </c>
      <c r="N2563">
        <v>4</v>
      </c>
      <c r="O2563" t="s">
        <v>25</v>
      </c>
      <c r="P2563" t="s">
        <v>3040</v>
      </c>
      <c r="T2563">
        <v>2.6303550000000002</v>
      </c>
    </row>
    <row r="2564" spans="1:20">
      <c r="A2564">
        <v>215</v>
      </c>
      <c r="B2564" t="s">
        <v>3190</v>
      </c>
      <c r="C2564" t="s">
        <v>3025</v>
      </c>
      <c r="D2564" t="s">
        <v>26</v>
      </c>
      <c r="E2564" t="s">
        <v>1622</v>
      </c>
      <c r="F2564" t="s">
        <v>224</v>
      </c>
      <c r="G2564" t="s">
        <v>225</v>
      </c>
      <c r="H2564" t="s">
        <v>3026</v>
      </c>
      <c r="I2564" t="s">
        <v>3025</v>
      </c>
      <c r="J2564" t="s">
        <v>3170</v>
      </c>
      <c r="K2564" t="s">
        <v>23</v>
      </c>
      <c r="L2564" t="s">
        <v>24</v>
      </c>
      <c r="M2564" s="2">
        <v>4.0991917069036239</v>
      </c>
      <c r="N2564">
        <v>4</v>
      </c>
      <c r="O2564" t="s">
        <v>25</v>
      </c>
      <c r="P2564" t="s">
        <v>3040</v>
      </c>
      <c r="T2564">
        <v>4.0991949999999999</v>
      </c>
    </row>
    <row r="2565" spans="1:20">
      <c r="A2565">
        <v>216</v>
      </c>
      <c r="B2565" t="s">
        <v>3191</v>
      </c>
      <c r="C2565" t="s">
        <v>3025</v>
      </c>
      <c r="D2565" t="s">
        <v>26</v>
      </c>
      <c r="E2565" t="s">
        <v>1622</v>
      </c>
      <c r="F2565" t="s">
        <v>224</v>
      </c>
      <c r="G2565" t="s">
        <v>225</v>
      </c>
      <c r="H2565" t="s">
        <v>3026</v>
      </c>
      <c r="I2565" t="s">
        <v>3025</v>
      </c>
      <c r="J2565" t="s">
        <v>3170</v>
      </c>
      <c r="K2565" t="s">
        <v>23</v>
      </c>
      <c r="L2565" t="s">
        <v>24</v>
      </c>
      <c r="M2565" s="2">
        <v>13.025477997756285</v>
      </c>
      <c r="N2565">
        <v>4</v>
      </c>
      <c r="O2565" t="s">
        <v>25</v>
      </c>
      <c r="P2565" t="s">
        <v>3040</v>
      </c>
      <c r="T2565">
        <v>13.02549</v>
      </c>
    </row>
    <row r="2566" spans="1:20">
      <c r="A2566">
        <v>217</v>
      </c>
      <c r="B2566" t="s">
        <v>3192</v>
      </c>
      <c r="C2566" t="s">
        <v>3025</v>
      </c>
      <c r="D2566" t="s">
        <v>26</v>
      </c>
      <c r="E2566" t="s">
        <v>1622</v>
      </c>
      <c r="F2566" t="s">
        <v>224</v>
      </c>
      <c r="G2566" t="s">
        <v>225</v>
      </c>
      <c r="H2566" t="s">
        <v>3026</v>
      </c>
      <c r="I2566" t="s">
        <v>3025</v>
      </c>
      <c r="J2566" t="s">
        <v>3170</v>
      </c>
      <c r="K2566" t="s">
        <v>23</v>
      </c>
      <c r="L2566" t="s">
        <v>24</v>
      </c>
      <c r="M2566" s="2">
        <v>9.174074695195781</v>
      </c>
      <c r="N2566">
        <v>4</v>
      </c>
      <c r="O2566" t="s">
        <v>25</v>
      </c>
      <c r="P2566" t="s">
        <v>3040</v>
      </c>
      <c r="T2566">
        <v>9.1740829999999995</v>
      </c>
    </row>
    <row r="2567" spans="1:20">
      <c r="A2567">
        <v>186</v>
      </c>
      <c r="B2567" t="s">
        <v>3260</v>
      </c>
      <c r="C2567" t="s">
        <v>3025</v>
      </c>
      <c r="D2567" t="s">
        <v>26</v>
      </c>
      <c r="E2567" t="s">
        <v>1622</v>
      </c>
      <c r="F2567" t="s">
        <v>224</v>
      </c>
      <c r="G2567" t="s">
        <v>225</v>
      </c>
      <c r="H2567" t="s">
        <v>3026</v>
      </c>
      <c r="I2567" t="s">
        <v>3025</v>
      </c>
      <c r="J2567" t="s">
        <v>3170</v>
      </c>
      <c r="K2567" t="s">
        <v>198</v>
      </c>
      <c r="L2567" t="s">
        <v>186</v>
      </c>
      <c r="M2567" s="2">
        <v>0.51888317189129352</v>
      </c>
      <c r="N2567">
        <v>4</v>
      </c>
      <c r="O2567" t="s">
        <v>25</v>
      </c>
      <c r="P2567" t="s">
        <v>1226</v>
      </c>
      <c r="T2567">
        <v>0.51888400000000001</v>
      </c>
    </row>
    <row r="2568" spans="1:20">
      <c r="A2568">
        <v>35</v>
      </c>
      <c r="B2568" t="s">
        <v>3057</v>
      </c>
      <c r="C2568" t="s">
        <v>3025</v>
      </c>
      <c r="D2568" t="s">
        <v>26</v>
      </c>
      <c r="E2568" t="s">
        <v>1622</v>
      </c>
      <c r="F2568" t="s">
        <v>224</v>
      </c>
      <c r="G2568" t="s">
        <v>225</v>
      </c>
      <c r="H2568" t="s">
        <v>3026</v>
      </c>
      <c r="I2568" t="s">
        <v>3025</v>
      </c>
      <c r="J2568" t="s">
        <v>3058</v>
      </c>
      <c r="K2568" t="s">
        <v>228</v>
      </c>
      <c r="L2568" t="s">
        <v>229</v>
      </c>
      <c r="M2568" s="2">
        <v>11.444821701269627</v>
      </c>
      <c r="N2568">
        <v>1</v>
      </c>
      <c r="O2568" t="s">
        <v>87</v>
      </c>
      <c r="P2568" t="s">
        <v>22</v>
      </c>
      <c r="T2568">
        <v>11.444832</v>
      </c>
    </row>
    <row r="2569" spans="1:20">
      <c r="A2569">
        <v>36</v>
      </c>
      <c r="B2569" t="s">
        <v>3059</v>
      </c>
      <c r="C2569" t="s">
        <v>3025</v>
      </c>
      <c r="D2569" t="s">
        <v>26</v>
      </c>
      <c r="E2569" t="s">
        <v>1622</v>
      </c>
      <c r="F2569" t="s">
        <v>224</v>
      </c>
      <c r="G2569" t="s">
        <v>225</v>
      </c>
      <c r="H2569" t="s">
        <v>3026</v>
      </c>
      <c r="I2569" t="s">
        <v>3025</v>
      </c>
      <c r="J2569" t="s">
        <v>3058</v>
      </c>
      <c r="K2569" t="s">
        <v>228</v>
      </c>
      <c r="L2569" t="s">
        <v>229</v>
      </c>
      <c r="M2569" s="2">
        <v>7.0725612862812159</v>
      </c>
      <c r="N2569">
        <v>1</v>
      </c>
      <c r="O2569" t="s">
        <v>87</v>
      </c>
      <c r="P2569" t="s">
        <v>22</v>
      </c>
      <c r="T2569">
        <v>7.0725680000000004</v>
      </c>
    </row>
    <row r="2570" spans="1:20">
      <c r="A2570">
        <v>44</v>
      </c>
      <c r="B2570" t="s">
        <v>3060</v>
      </c>
      <c r="C2570" t="s">
        <v>3025</v>
      </c>
      <c r="D2570" t="s">
        <v>26</v>
      </c>
      <c r="E2570" t="s">
        <v>1622</v>
      </c>
      <c r="F2570" t="s">
        <v>224</v>
      </c>
      <c r="G2570" t="s">
        <v>225</v>
      </c>
      <c r="H2570" t="s">
        <v>3026</v>
      </c>
      <c r="I2570" t="s">
        <v>3025</v>
      </c>
      <c r="J2570" t="s">
        <v>3058</v>
      </c>
      <c r="K2570" t="s">
        <v>228</v>
      </c>
      <c r="L2570" t="s">
        <v>229</v>
      </c>
      <c r="M2570" s="2">
        <v>12.345298444967209</v>
      </c>
      <c r="N2570">
        <v>1</v>
      </c>
      <c r="O2570" t="s">
        <v>87</v>
      </c>
      <c r="P2570" t="s">
        <v>22</v>
      </c>
      <c r="T2570">
        <v>12.345309</v>
      </c>
    </row>
    <row r="2571" spans="1:20">
      <c r="A2571">
        <v>45</v>
      </c>
      <c r="B2571" t="s">
        <v>3061</v>
      </c>
      <c r="C2571" t="s">
        <v>3025</v>
      </c>
      <c r="D2571" t="s">
        <v>26</v>
      </c>
      <c r="E2571" t="s">
        <v>1622</v>
      </c>
      <c r="F2571" t="s">
        <v>224</v>
      </c>
      <c r="G2571" t="s">
        <v>225</v>
      </c>
      <c r="H2571" t="s">
        <v>3026</v>
      </c>
      <c r="I2571" t="s">
        <v>3025</v>
      </c>
      <c r="J2571" t="s">
        <v>3058</v>
      </c>
      <c r="K2571" t="s">
        <v>228</v>
      </c>
      <c r="L2571" t="s">
        <v>229</v>
      </c>
      <c r="M2571" s="2">
        <v>25.943898478079301</v>
      </c>
      <c r="N2571">
        <v>1</v>
      </c>
      <c r="O2571" t="s">
        <v>87</v>
      </c>
      <c r="P2571" t="s">
        <v>22</v>
      </c>
      <c r="T2571">
        <v>25.943921</v>
      </c>
    </row>
    <row r="2572" spans="1:20">
      <c r="A2572">
        <v>46</v>
      </c>
      <c r="B2572" t="s">
        <v>3062</v>
      </c>
      <c r="C2572" t="s">
        <v>3025</v>
      </c>
      <c r="D2572" t="s">
        <v>26</v>
      </c>
      <c r="E2572" t="s">
        <v>1622</v>
      </c>
      <c r="F2572" t="s">
        <v>224</v>
      </c>
      <c r="G2572" t="s">
        <v>225</v>
      </c>
      <c r="H2572" t="s">
        <v>3026</v>
      </c>
      <c r="I2572" t="s">
        <v>3025</v>
      </c>
      <c r="J2572" t="s">
        <v>3058</v>
      </c>
      <c r="K2572" t="s">
        <v>228</v>
      </c>
      <c r="L2572" t="s">
        <v>229</v>
      </c>
      <c r="M2572" s="2">
        <v>2.0395754765423066</v>
      </c>
      <c r="N2572">
        <v>1</v>
      </c>
      <c r="O2572" t="s">
        <v>87</v>
      </c>
      <c r="P2572" t="s">
        <v>22</v>
      </c>
      <c r="T2572">
        <v>2.039577</v>
      </c>
    </row>
    <row r="2573" spans="1:20">
      <c r="A2573">
        <v>47</v>
      </c>
      <c r="B2573" t="s">
        <v>3063</v>
      </c>
      <c r="C2573" t="s">
        <v>3025</v>
      </c>
      <c r="D2573" t="s">
        <v>26</v>
      </c>
      <c r="E2573" t="s">
        <v>1622</v>
      </c>
      <c r="F2573" t="s">
        <v>224</v>
      </c>
      <c r="G2573" t="s">
        <v>225</v>
      </c>
      <c r="H2573" t="s">
        <v>3026</v>
      </c>
      <c r="I2573" t="s">
        <v>3025</v>
      </c>
      <c r="J2573" t="s">
        <v>3058</v>
      </c>
      <c r="K2573" t="s">
        <v>228</v>
      </c>
      <c r="L2573" t="s">
        <v>229</v>
      </c>
      <c r="M2573" s="2">
        <v>1.078885522108499</v>
      </c>
      <c r="N2573">
        <v>1</v>
      </c>
      <c r="O2573" t="s">
        <v>87</v>
      </c>
      <c r="P2573" t="s">
        <v>22</v>
      </c>
      <c r="T2573">
        <v>1.078886</v>
      </c>
    </row>
    <row r="2574" spans="1:20">
      <c r="A2574">
        <v>145</v>
      </c>
      <c r="B2574" t="s">
        <v>3066</v>
      </c>
      <c r="C2574" t="s">
        <v>3025</v>
      </c>
      <c r="D2574" t="s">
        <v>26</v>
      </c>
      <c r="E2574" t="s">
        <v>1622</v>
      </c>
      <c r="F2574" t="s">
        <v>224</v>
      </c>
      <c r="G2574" t="s">
        <v>225</v>
      </c>
      <c r="H2574" t="s">
        <v>3026</v>
      </c>
      <c r="I2574" t="s">
        <v>3025</v>
      </c>
      <c r="J2574" t="s">
        <v>3058</v>
      </c>
      <c r="K2574" t="s">
        <v>228</v>
      </c>
      <c r="L2574" t="s">
        <v>229</v>
      </c>
      <c r="M2574" s="2">
        <v>31.737529315073907</v>
      </c>
      <c r="N2574">
        <v>1</v>
      </c>
      <c r="O2574" t="s">
        <v>87</v>
      </c>
      <c r="P2574" t="s">
        <v>22</v>
      </c>
      <c r="T2574">
        <v>31.737556999999999</v>
      </c>
    </row>
    <row r="2575" spans="1:20">
      <c r="A2575">
        <v>151</v>
      </c>
      <c r="B2575" t="s">
        <v>3068</v>
      </c>
      <c r="C2575" t="s">
        <v>3025</v>
      </c>
      <c r="D2575" t="s">
        <v>26</v>
      </c>
      <c r="E2575" t="s">
        <v>1622</v>
      </c>
      <c r="F2575" t="s">
        <v>224</v>
      </c>
      <c r="G2575" t="s">
        <v>225</v>
      </c>
      <c r="H2575" t="s">
        <v>3026</v>
      </c>
      <c r="I2575" t="s">
        <v>3025</v>
      </c>
      <c r="J2575" t="s">
        <v>3058</v>
      </c>
      <c r="K2575" t="s">
        <v>228</v>
      </c>
      <c r="L2575" t="s">
        <v>229</v>
      </c>
      <c r="M2575" s="2">
        <v>11.443501170784263</v>
      </c>
      <c r="N2575">
        <v>1</v>
      </c>
      <c r="O2575" t="s">
        <v>87</v>
      </c>
      <c r="P2575" t="s">
        <v>22</v>
      </c>
      <c r="T2575">
        <v>11.443511000000001</v>
      </c>
    </row>
    <row r="2576" spans="1:20">
      <c r="A2576">
        <v>155</v>
      </c>
      <c r="B2576" t="s">
        <v>3069</v>
      </c>
      <c r="C2576" t="s">
        <v>3025</v>
      </c>
      <c r="D2576" t="s">
        <v>26</v>
      </c>
      <c r="E2576" t="s">
        <v>1622</v>
      </c>
      <c r="F2576" t="s">
        <v>224</v>
      </c>
      <c r="G2576" t="s">
        <v>225</v>
      </c>
      <c r="H2576" t="s">
        <v>3026</v>
      </c>
      <c r="I2576" t="s">
        <v>3025</v>
      </c>
      <c r="J2576" t="s">
        <v>3058</v>
      </c>
      <c r="K2576" t="s">
        <v>228</v>
      </c>
      <c r="L2576" t="s">
        <v>229</v>
      </c>
      <c r="M2576" s="2">
        <v>4.3565492964916013</v>
      </c>
      <c r="N2576">
        <v>1</v>
      </c>
      <c r="O2576" t="s">
        <v>87</v>
      </c>
      <c r="P2576" t="s">
        <v>22</v>
      </c>
      <c r="T2576">
        <v>4.3565529999999999</v>
      </c>
    </row>
    <row r="2577" spans="1:20">
      <c r="A2577">
        <v>226</v>
      </c>
      <c r="B2577" t="s">
        <v>3070</v>
      </c>
      <c r="C2577" t="s">
        <v>3025</v>
      </c>
      <c r="D2577" t="s">
        <v>26</v>
      </c>
      <c r="E2577" t="s">
        <v>1622</v>
      </c>
      <c r="F2577" t="s">
        <v>224</v>
      </c>
      <c r="G2577" t="s">
        <v>225</v>
      </c>
      <c r="H2577" t="s">
        <v>3026</v>
      </c>
      <c r="I2577" t="s">
        <v>3025</v>
      </c>
      <c r="J2577" t="s">
        <v>3058</v>
      </c>
      <c r="K2577" t="s">
        <v>228</v>
      </c>
      <c r="L2577" t="s">
        <v>229</v>
      </c>
      <c r="M2577" s="2">
        <v>3.1802583217605749</v>
      </c>
      <c r="N2577">
        <v>1</v>
      </c>
      <c r="O2577" t="s">
        <v>87</v>
      </c>
      <c r="P2577" t="s">
        <v>22</v>
      </c>
      <c r="T2577">
        <v>7.59415</v>
      </c>
    </row>
    <row r="2578" spans="1:20">
      <c r="A2578">
        <v>9</v>
      </c>
      <c r="B2578" t="s">
        <v>3071</v>
      </c>
      <c r="C2578" t="s">
        <v>3025</v>
      </c>
      <c r="D2578" t="s">
        <v>26</v>
      </c>
      <c r="E2578" t="s">
        <v>1622</v>
      </c>
      <c r="F2578" t="s">
        <v>224</v>
      </c>
      <c r="G2578" t="s">
        <v>225</v>
      </c>
      <c r="H2578" t="s">
        <v>3026</v>
      </c>
      <c r="I2578" t="s">
        <v>3025</v>
      </c>
      <c r="J2578" t="s">
        <v>3058</v>
      </c>
      <c r="K2578" t="s">
        <v>2822</v>
      </c>
      <c r="L2578" t="s">
        <v>3028</v>
      </c>
      <c r="M2578" s="2">
        <v>21.168944573817726</v>
      </c>
      <c r="N2578">
        <v>1</v>
      </c>
      <c r="O2578" t="s">
        <v>87</v>
      </c>
      <c r="P2578" t="s">
        <v>22</v>
      </c>
      <c r="T2578">
        <v>21.168963000000002</v>
      </c>
    </row>
    <row r="2579" spans="1:20">
      <c r="A2579">
        <v>15</v>
      </c>
      <c r="B2579" t="s">
        <v>3072</v>
      </c>
      <c r="C2579" t="s">
        <v>3025</v>
      </c>
      <c r="D2579" t="s">
        <v>26</v>
      </c>
      <c r="E2579" t="s">
        <v>1622</v>
      </c>
      <c r="F2579" t="s">
        <v>224</v>
      </c>
      <c r="G2579" t="s">
        <v>225</v>
      </c>
      <c r="H2579" t="s">
        <v>3026</v>
      </c>
      <c r="I2579" t="s">
        <v>3025</v>
      </c>
      <c r="J2579" t="s">
        <v>3058</v>
      </c>
      <c r="K2579" t="s">
        <v>3030</v>
      </c>
      <c r="L2579" t="s">
        <v>3031</v>
      </c>
      <c r="M2579" s="2">
        <v>8.269616421373609</v>
      </c>
      <c r="N2579">
        <v>1</v>
      </c>
      <c r="O2579" t="s">
        <v>87</v>
      </c>
      <c r="P2579" t="s">
        <v>22</v>
      </c>
      <c r="T2579">
        <v>8.2696240000000003</v>
      </c>
    </row>
    <row r="2580" spans="1:20">
      <c r="A2580">
        <v>16</v>
      </c>
      <c r="B2580" t="s">
        <v>3073</v>
      </c>
      <c r="C2580" t="s">
        <v>3025</v>
      </c>
      <c r="D2580" t="s">
        <v>26</v>
      </c>
      <c r="E2580" t="s">
        <v>1622</v>
      </c>
      <c r="F2580" t="s">
        <v>224</v>
      </c>
      <c r="G2580" t="s">
        <v>225</v>
      </c>
      <c r="H2580" t="s">
        <v>3026</v>
      </c>
      <c r="I2580" t="s">
        <v>3025</v>
      </c>
      <c r="J2580" t="s">
        <v>3058</v>
      </c>
      <c r="K2580" t="s">
        <v>3030</v>
      </c>
      <c r="L2580" t="s">
        <v>3031</v>
      </c>
      <c r="M2580" s="2">
        <v>3.1594792557686699</v>
      </c>
      <c r="N2580">
        <v>1</v>
      </c>
      <c r="O2580" t="s">
        <v>87</v>
      </c>
      <c r="P2580" t="s">
        <v>22</v>
      </c>
      <c r="T2580">
        <v>3.1594820000000001</v>
      </c>
    </row>
    <row r="2581" spans="1:20">
      <c r="A2581">
        <v>17</v>
      </c>
      <c r="B2581" t="s">
        <v>3074</v>
      </c>
      <c r="C2581" t="s">
        <v>3025</v>
      </c>
      <c r="D2581" t="s">
        <v>26</v>
      </c>
      <c r="E2581" t="s">
        <v>1622</v>
      </c>
      <c r="F2581" t="s">
        <v>224</v>
      </c>
      <c r="G2581" t="s">
        <v>225</v>
      </c>
      <c r="H2581" t="s">
        <v>3026</v>
      </c>
      <c r="I2581" t="s">
        <v>3025</v>
      </c>
      <c r="J2581" t="s">
        <v>3058</v>
      </c>
      <c r="K2581" t="s">
        <v>3030</v>
      </c>
      <c r="L2581" t="s">
        <v>3031</v>
      </c>
      <c r="M2581" s="2">
        <v>24.389523527129676</v>
      </c>
      <c r="N2581">
        <v>1</v>
      </c>
      <c r="O2581" t="s">
        <v>87</v>
      </c>
      <c r="P2581" t="s">
        <v>22</v>
      </c>
      <c r="T2581">
        <v>24.389544999999998</v>
      </c>
    </row>
    <row r="2582" spans="1:20">
      <c r="A2582">
        <v>37</v>
      </c>
      <c r="B2582" t="s">
        <v>3075</v>
      </c>
      <c r="C2582" t="s">
        <v>3025</v>
      </c>
      <c r="D2582" t="s">
        <v>26</v>
      </c>
      <c r="E2582" t="s">
        <v>1622</v>
      </c>
      <c r="F2582" t="s">
        <v>224</v>
      </c>
      <c r="G2582" t="s">
        <v>225</v>
      </c>
      <c r="H2582" t="s">
        <v>3026</v>
      </c>
      <c r="I2582" t="s">
        <v>3025</v>
      </c>
      <c r="J2582" t="s">
        <v>3058</v>
      </c>
      <c r="K2582" t="s">
        <v>3030</v>
      </c>
      <c r="L2582" t="s">
        <v>3031</v>
      </c>
      <c r="M2582" s="2">
        <v>49.847161230682552</v>
      </c>
      <c r="N2582">
        <v>1</v>
      </c>
      <c r="O2582" t="s">
        <v>87</v>
      </c>
      <c r="P2582" t="s">
        <v>22</v>
      </c>
      <c r="T2582">
        <v>49.847205000000002</v>
      </c>
    </row>
    <row r="2583" spans="1:20">
      <c r="A2583">
        <v>42</v>
      </c>
      <c r="B2583" t="s">
        <v>3076</v>
      </c>
      <c r="C2583" t="s">
        <v>3025</v>
      </c>
      <c r="D2583" t="s">
        <v>26</v>
      </c>
      <c r="E2583" t="s">
        <v>1622</v>
      </c>
      <c r="F2583" t="s">
        <v>224</v>
      </c>
      <c r="G2583" t="s">
        <v>225</v>
      </c>
      <c r="H2583" t="s">
        <v>3026</v>
      </c>
      <c r="I2583" t="s">
        <v>3025</v>
      </c>
      <c r="J2583" t="s">
        <v>3058</v>
      </c>
      <c r="K2583" t="s">
        <v>3030</v>
      </c>
      <c r="L2583" t="s">
        <v>3031</v>
      </c>
      <c r="M2583" s="2">
        <v>20.87723662197358</v>
      </c>
      <c r="N2583">
        <v>1</v>
      </c>
      <c r="O2583" t="s">
        <v>87</v>
      </c>
      <c r="P2583" t="s">
        <v>22</v>
      </c>
      <c r="T2583">
        <v>20.877255000000002</v>
      </c>
    </row>
    <row r="2584" spans="1:20">
      <c r="A2584">
        <v>51</v>
      </c>
      <c r="B2584" t="s">
        <v>3077</v>
      </c>
      <c r="C2584" t="s">
        <v>3025</v>
      </c>
      <c r="D2584" t="s">
        <v>26</v>
      </c>
      <c r="E2584" t="s">
        <v>1622</v>
      </c>
      <c r="F2584" t="s">
        <v>224</v>
      </c>
      <c r="G2584" t="s">
        <v>225</v>
      </c>
      <c r="H2584" t="s">
        <v>3026</v>
      </c>
      <c r="I2584" t="s">
        <v>3025</v>
      </c>
      <c r="J2584" t="s">
        <v>3058</v>
      </c>
      <c r="K2584" t="s">
        <v>3030</v>
      </c>
      <c r="L2584" t="s">
        <v>3031</v>
      </c>
      <c r="M2584" s="2">
        <v>17.037966944495238</v>
      </c>
      <c r="N2584">
        <v>1</v>
      </c>
      <c r="O2584" t="s">
        <v>87</v>
      </c>
      <c r="P2584" t="s">
        <v>22</v>
      </c>
      <c r="T2584">
        <v>17.037982</v>
      </c>
    </row>
    <row r="2585" spans="1:20">
      <c r="A2585">
        <v>83</v>
      </c>
      <c r="B2585" t="s">
        <v>3078</v>
      </c>
      <c r="C2585" t="s">
        <v>3025</v>
      </c>
      <c r="D2585" t="s">
        <v>26</v>
      </c>
      <c r="E2585" t="s">
        <v>1622</v>
      </c>
      <c r="F2585" t="s">
        <v>224</v>
      </c>
      <c r="G2585" t="s">
        <v>225</v>
      </c>
      <c r="H2585" t="s">
        <v>3026</v>
      </c>
      <c r="I2585" t="s">
        <v>3025</v>
      </c>
      <c r="J2585" t="s">
        <v>3058</v>
      </c>
      <c r="K2585" t="s">
        <v>3030</v>
      </c>
      <c r="L2585" t="s">
        <v>3031</v>
      </c>
      <c r="M2585" s="2">
        <v>9.4923631165891589</v>
      </c>
      <c r="N2585">
        <v>1</v>
      </c>
      <c r="O2585" t="s">
        <v>87</v>
      </c>
      <c r="P2585" t="s">
        <v>22</v>
      </c>
      <c r="T2585">
        <v>9.4923719999999996</v>
      </c>
    </row>
    <row r="2586" spans="1:20">
      <c r="A2586">
        <v>88</v>
      </c>
      <c r="B2586" t="s">
        <v>3079</v>
      </c>
      <c r="C2586" t="s">
        <v>3025</v>
      </c>
      <c r="D2586" t="s">
        <v>26</v>
      </c>
      <c r="E2586" t="s">
        <v>1622</v>
      </c>
      <c r="F2586" t="s">
        <v>224</v>
      </c>
      <c r="G2586" t="s">
        <v>225</v>
      </c>
      <c r="H2586" t="s">
        <v>3026</v>
      </c>
      <c r="I2586" t="s">
        <v>3025</v>
      </c>
      <c r="J2586" t="s">
        <v>3058</v>
      </c>
      <c r="K2586" t="s">
        <v>3030</v>
      </c>
      <c r="L2586" t="s">
        <v>3031</v>
      </c>
      <c r="M2586" s="2">
        <v>44.118360624533587</v>
      </c>
      <c r="N2586">
        <v>1</v>
      </c>
      <c r="O2586" t="s">
        <v>87</v>
      </c>
      <c r="P2586" t="s">
        <v>22</v>
      </c>
      <c r="T2586">
        <v>44.118400000000001</v>
      </c>
    </row>
    <row r="2587" spans="1:20">
      <c r="A2587">
        <v>99</v>
      </c>
      <c r="B2587" t="s">
        <v>3080</v>
      </c>
      <c r="C2587" t="s">
        <v>3025</v>
      </c>
      <c r="D2587" t="s">
        <v>26</v>
      </c>
      <c r="E2587" t="s">
        <v>1622</v>
      </c>
      <c r="F2587" t="s">
        <v>224</v>
      </c>
      <c r="G2587" t="s">
        <v>225</v>
      </c>
      <c r="H2587" t="s">
        <v>3026</v>
      </c>
      <c r="I2587" t="s">
        <v>3025</v>
      </c>
      <c r="J2587" t="s">
        <v>3058</v>
      </c>
      <c r="K2587" t="s">
        <v>3030</v>
      </c>
      <c r="L2587" t="s">
        <v>3031</v>
      </c>
      <c r="M2587" s="2">
        <v>29.589397606292284</v>
      </c>
      <c r="N2587">
        <v>1</v>
      </c>
      <c r="O2587" t="s">
        <v>87</v>
      </c>
      <c r="P2587" t="s">
        <v>22</v>
      </c>
      <c r="T2587">
        <v>29.589424000000001</v>
      </c>
    </row>
    <row r="2588" spans="1:20">
      <c r="A2588">
        <v>108</v>
      </c>
      <c r="B2588" t="s">
        <v>3081</v>
      </c>
      <c r="C2588" t="s">
        <v>3025</v>
      </c>
      <c r="D2588" t="s">
        <v>26</v>
      </c>
      <c r="E2588" t="s">
        <v>1622</v>
      </c>
      <c r="F2588" t="s">
        <v>224</v>
      </c>
      <c r="G2588" t="s">
        <v>225</v>
      </c>
      <c r="H2588" t="s">
        <v>3026</v>
      </c>
      <c r="I2588" t="s">
        <v>3025</v>
      </c>
      <c r="J2588" t="s">
        <v>3058</v>
      </c>
      <c r="K2588" t="s">
        <v>3030</v>
      </c>
      <c r="L2588" t="s">
        <v>3031</v>
      </c>
      <c r="M2588" s="2">
        <v>57.368909699371862</v>
      </c>
      <c r="N2588">
        <v>1</v>
      </c>
      <c r="O2588" t="s">
        <v>87</v>
      </c>
      <c r="P2588" t="s">
        <v>22</v>
      </c>
      <c r="T2588">
        <v>57.368960000000001</v>
      </c>
    </row>
    <row r="2589" spans="1:20">
      <c r="A2589">
        <v>112</v>
      </c>
      <c r="B2589" t="s">
        <v>3082</v>
      </c>
      <c r="C2589" t="s">
        <v>3025</v>
      </c>
      <c r="D2589" t="s">
        <v>26</v>
      </c>
      <c r="E2589" t="s">
        <v>1622</v>
      </c>
      <c r="F2589" t="s">
        <v>224</v>
      </c>
      <c r="G2589" t="s">
        <v>225</v>
      </c>
      <c r="H2589" t="s">
        <v>3026</v>
      </c>
      <c r="I2589" t="s">
        <v>3025</v>
      </c>
      <c r="J2589" t="s">
        <v>3058</v>
      </c>
      <c r="K2589" t="s">
        <v>3030</v>
      </c>
      <c r="L2589" t="s">
        <v>3031</v>
      </c>
      <c r="M2589" s="2">
        <v>17.019654271459849</v>
      </c>
      <c r="N2589">
        <v>1</v>
      </c>
      <c r="O2589" t="s">
        <v>87</v>
      </c>
      <c r="P2589" t="s">
        <v>22</v>
      </c>
      <c r="T2589">
        <v>17.019669</v>
      </c>
    </row>
    <row r="2590" spans="1:20">
      <c r="A2590">
        <v>114</v>
      </c>
      <c r="B2590" t="s">
        <v>3083</v>
      </c>
      <c r="C2590" t="s">
        <v>3025</v>
      </c>
      <c r="D2590" t="s">
        <v>26</v>
      </c>
      <c r="E2590" t="s">
        <v>1622</v>
      </c>
      <c r="F2590" t="s">
        <v>224</v>
      </c>
      <c r="G2590" t="s">
        <v>225</v>
      </c>
      <c r="H2590" t="s">
        <v>3026</v>
      </c>
      <c r="I2590" t="s">
        <v>3025</v>
      </c>
      <c r="J2590" t="s">
        <v>3058</v>
      </c>
      <c r="K2590" t="s">
        <v>3030</v>
      </c>
      <c r="L2590" t="s">
        <v>3031</v>
      </c>
      <c r="M2590" s="2">
        <v>37.700858491521821</v>
      </c>
      <c r="N2590">
        <v>1</v>
      </c>
      <c r="O2590" t="s">
        <v>87</v>
      </c>
      <c r="P2590" t="s">
        <v>22</v>
      </c>
      <c r="T2590">
        <v>37.700892000000003</v>
      </c>
    </row>
    <row r="2591" spans="1:20">
      <c r="A2591">
        <v>115</v>
      </c>
      <c r="B2591" t="s">
        <v>3084</v>
      </c>
      <c r="C2591" t="s">
        <v>3025</v>
      </c>
      <c r="D2591" t="s">
        <v>26</v>
      </c>
      <c r="E2591" t="s">
        <v>1622</v>
      </c>
      <c r="F2591" t="s">
        <v>224</v>
      </c>
      <c r="G2591" t="s">
        <v>225</v>
      </c>
      <c r="H2591" t="s">
        <v>3026</v>
      </c>
      <c r="I2591" t="s">
        <v>3025</v>
      </c>
      <c r="J2591" t="s">
        <v>3058</v>
      </c>
      <c r="K2591" t="s">
        <v>3030</v>
      </c>
      <c r="L2591" t="s">
        <v>3031</v>
      </c>
      <c r="M2591" s="2">
        <v>19.690566705297439</v>
      </c>
      <c r="N2591">
        <v>1</v>
      </c>
      <c r="O2591" t="s">
        <v>87</v>
      </c>
      <c r="P2591" t="s">
        <v>22</v>
      </c>
      <c r="T2591">
        <v>24.244800000000001</v>
      </c>
    </row>
    <row r="2592" spans="1:20">
      <c r="A2592">
        <v>117</v>
      </c>
      <c r="B2592" t="s">
        <v>3085</v>
      </c>
      <c r="C2592" t="s">
        <v>3025</v>
      </c>
      <c r="D2592" t="s">
        <v>26</v>
      </c>
      <c r="E2592" t="s">
        <v>1622</v>
      </c>
      <c r="F2592" t="s">
        <v>224</v>
      </c>
      <c r="G2592" t="s">
        <v>225</v>
      </c>
      <c r="H2592" t="s">
        <v>3026</v>
      </c>
      <c r="I2592" t="s">
        <v>3025</v>
      </c>
      <c r="J2592" t="s">
        <v>3058</v>
      </c>
      <c r="K2592" t="s">
        <v>3030</v>
      </c>
      <c r="L2592" t="s">
        <v>3031</v>
      </c>
      <c r="M2592" s="2">
        <v>38.908489310971959</v>
      </c>
      <c r="N2592">
        <v>1</v>
      </c>
      <c r="O2592" t="s">
        <v>87</v>
      </c>
      <c r="T2592">
        <v>38.908524</v>
      </c>
    </row>
    <row r="2593" spans="1:20">
      <c r="A2593">
        <v>120</v>
      </c>
      <c r="B2593" t="s">
        <v>3086</v>
      </c>
      <c r="C2593" t="s">
        <v>3025</v>
      </c>
      <c r="D2593" t="s">
        <v>26</v>
      </c>
      <c r="E2593" t="s">
        <v>1622</v>
      </c>
      <c r="F2593" t="s">
        <v>224</v>
      </c>
      <c r="G2593" t="s">
        <v>225</v>
      </c>
      <c r="H2593" t="s">
        <v>3026</v>
      </c>
      <c r="I2593" t="s">
        <v>3025</v>
      </c>
      <c r="J2593" t="s">
        <v>3058</v>
      </c>
      <c r="K2593" t="s">
        <v>3030</v>
      </c>
      <c r="L2593" t="s">
        <v>3031</v>
      </c>
      <c r="M2593" s="2">
        <v>10.872953927736567</v>
      </c>
      <c r="N2593">
        <v>1</v>
      </c>
      <c r="O2593" t="s">
        <v>87</v>
      </c>
      <c r="P2593" t="s">
        <v>22</v>
      </c>
      <c r="T2593">
        <v>10.872964</v>
      </c>
    </row>
    <row r="2594" spans="1:20">
      <c r="A2594">
        <v>123</v>
      </c>
      <c r="B2594" t="s">
        <v>3087</v>
      </c>
      <c r="C2594" t="s">
        <v>3025</v>
      </c>
      <c r="D2594" t="s">
        <v>26</v>
      </c>
      <c r="E2594" t="s">
        <v>1622</v>
      </c>
      <c r="F2594" t="s">
        <v>224</v>
      </c>
      <c r="G2594" t="s">
        <v>225</v>
      </c>
      <c r="H2594" t="s">
        <v>3026</v>
      </c>
      <c r="I2594" t="s">
        <v>3025</v>
      </c>
      <c r="J2594" t="s">
        <v>3058</v>
      </c>
      <c r="K2594" t="s">
        <v>3030</v>
      </c>
      <c r="L2594" t="s">
        <v>3031</v>
      </c>
      <c r="M2594" s="2">
        <v>41.985007308876511</v>
      </c>
      <c r="N2594">
        <v>1</v>
      </c>
      <c r="O2594" t="s">
        <v>87</v>
      </c>
      <c r="P2594" t="s">
        <v>22</v>
      </c>
      <c r="T2594">
        <v>41.985044000000002</v>
      </c>
    </row>
    <row r="2595" spans="1:20">
      <c r="A2595">
        <v>125</v>
      </c>
      <c r="B2595" t="s">
        <v>3088</v>
      </c>
      <c r="C2595" t="s">
        <v>3025</v>
      </c>
      <c r="D2595" t="s">
        <v>26</v>
      </c>
      <c r="E2595" t="s">
        <v>1622</v>
      </c>
      <c r="F2595" t="s">
        <v>224</v>
      </c>
      <c r="G2595" t="s">
        <v>225</v>
      </c>
      <c r="H2595" t="s">
        <v>3026</v>
      </c>
      <c r="I2595" t="s">
        <v>3025</v>
      </c>
      <c r="J2595" t="s">
        <v>3058</v>
      </c>
      <c r="K2595" t="s">
        <v>3030</v>
      </c>
      <c r="L2595" t="s">
        <v>3031</v>
      </c>
      <c r="M2595" s="2">
        <v>51.16341947732316</v>
      </c>
      <c r="N2595">
        <v>1</v>
      </c>
      <c r="O2595" t="s">
        <v>87</v>
      </c>
      <c r="P2595" t="s">
        <v>22</v>
      </c>
      <c r="T2595">
        <v>51.163465000000002</v>
      </c>
    </row>
    <row r="2596" spans="1:20">
      <c r="A2596">
        <v>135</v>
      </c>
      <c r="B2596" t="s">
        <v>3091</v>
      </c>
      <c r="C2596" t="s">
        <v>3025</v>
      </c>
      <c r="D2596" t="s">
        <v>26</v>
      </c>
      <c r="E2596" t="s">
        <v>1622</v>
      </c>
      <c r="F2596" t="s">
        <v>224</v>
      </c>
      <c r="G2596" t="s">
        <v>225</v>
      </c>
      <c r="H2596" t="s">
        <v>3026</v>
      </c>
      <c r="I2596" t="s">
        <v>3025</v>
      </c>
      <c r="J2596" t="s">
        <v>3058</v>
      </c>
      <c r="K2596" t="s">
        <v>3030</v>
      </c>
      <c r="L2596" t="s">
        <v>3031</v>
      </c>
      <c r="M2596" s="2">
        <v>53.022485248563079</v>
      </c>
      <c r="N2596">
        <v>1</v>
      </c>
      <c r="O2596" t="s">
        <v>87</v>
      </c>
      <c r="P2596" t="s">
        <v>22</v>
      </c>
      <c r="T2596">
        <v>53.022531999999998</v>
      </c>
    </row>
    <row r="2597" spans="1:20">
      <c r="A2597">
        <v>140</v>
      </c>
      <c r="B2597" t="s">
        <v>3092</v>
      </c>
      <c r="C2597" t="s">
        <v>3025</v>
      </c>
      <c r="D2597" t="s">
        <v>26</v>
      </c>
      <c r="E2597" t="s">
        <v>1622</v>
      </c>
      <c r="F2597" t="s">
        <v>224</v>
      </c>
      <c r="G2597" t="s">
        <v>225</v>
      </c>
      <c r="H2597" t="s">
        <v>3026</v>
      </c>
      <c r="I2597" t="s">
        <v>3025</v>
      </c>
      <c r="J2597" t="s">
        <v>3058</v>
      </c>
      <c r="K2597" t="s">
        <v>3030</v>
      </c>
      <c r="L2597" t="s">
        <v>3031</v>
      </c>
      <c r="M2597" s="2">
        <v>15.773335648379236</v>
      </c>
      <c r="N2597">
        <v>1</v>
      </c>
      <c r="O2597" t="s">
        <v>87</v>
      </c>
      <c r="P2597" t="s">
        <v>22</v>
      </c>
      <c r="T2597">
        <v>15.773350000000001</v>
      </c>
    </row>
    <row r="2598" spans="1:20">
      <c r="A2598">
        <v>8</v>
      </c>
      <c r="B2598" t="s">
        <v>3093</v>
      </c>
      <c r="C2598" t="s">
        <v>3025</v>
      </c>
      <c r="D2598" t="s">
        <v>26</v>
      </c>
      <c r="E2598" t="s">
        <v>1622</v>
      </c>
      <c r="F2598" t="s">
        <v>224</v>
      </c>
      <c r="G2598" t="s">
        <v>225</v>
      </c>
      <c r="H2598" t="s">
        <v>3026</v>
      </c>
      <c r="I2598" t="s">
        <v>3025</v>
      </c>
      <c r="J2598" t="s">
        <v>3058</v>
      </c>
      <c r="K2598" t="s">
        <v>2828</v>
      </c>
      <c r="L2598" t="s">
        <v>3034</v>
      </c>
      <c r="M2598" s="2">
        <v>5.5895531016640065</v>
      </c>
      <c r="N2598">
        <v>1</v>
      </c>
      <c r="O2598" t="s">
        <v>87</v>
      </c>
      <c r="P2598" t="s">
        <v>22</v>
      </c>
      <c r="T2598">
        <v>5.5895580000000002</v>
      </c>
    </row>
    <row r="2599" spans="1:20">
      <c r="A2599">
        <v>14</v>
      </c>
      <c r="B2599" t="s">
        <v>3094</v>
      </c>
      <c r="C2599" t="s">
        <v>3025</v>
      </c>
      <c r="D2599" t="s">
        <v>26</v>
      </c>
      <c r="E2599" t="s">
        <v>1622</v>
      </c>
      <c r="F2599" t="s">
        <v>224</v>
      </c>
      <c r="G2599" t="s">
        <v>225</v>
      </c>
      <c r="H2599" t="s">
        <v>3026</v>
      </c>
      <c r="I2599" t="s">
        <v>3025</v>
      </c>
      <c r="J2599" t="s">
        <v>3058</v>
      </c>
      <c r="K2599" t="s">
        <v>2828</v>
      </c>
      <c r="L2599" t="s">
        <v>3034</v>
      </c>
      <c r="M2599" s="2">
        <v>14.796706582634437</v>
      </c>
      <c r="N2599">
        <v>1</v>
      </c>
      <c r="O2599" t="s">
        <v>87</v>
      </c>
      <c r="P2599" t="s">
        <v>22</v>
      </c>
      <c r="T2599">
        <v>14.796720000000001</v>
      </c>
    </row>
    <row r="2600" spans="1:20">
      <c r="A2600">
        <v>19</v>
      </c>
      <c r="B2600" t="s">
        <v>3095</v>
      </c>
      <c r="C2600" t="s">
        <v>3025</v>
      </c>
      <c r="D2600" t="s">
        <v>26</v>
      </c>
      <c r="E2600" t="s">
        <v>1622</v>
      </c>
      <c r="F2600" t="s">
        <v>224</v>
      </c>
      <c r="G2600" t="s">
        <v>225</v>
      </c>
      <c r="H2600" t="s">
        <v>3026</v>
      </c>
      <c r="I2600" t="s">
        <v>3025</v>
      </c>
      <c r="J2600" t="s">
        <v>3058</v>
      </c>
      <c r="K2600" t="s">
        <v>2828</v>
      </c>
      <c r="L2600" t="s">
        <v>3034</v>
      </c>
      <c r="M2600" s="2">
        <v>1.7842060654433312</v>
      </c>
      <c r="N2600">
        <v>1</v>
      </c>
      <c r="O2600" t="s">
        <v>87</v>
      </c>
      <c r="P2600" t="s">
        <v>22</v>
      </c>
      <c r="T2600">
        <v>1.784208</v>
      </c>
    </row>
    <row r="2601" spans="1:20">
      <c r="A2601">
        <v>29</v>
      </c>
      <c r="B2601" t="s">
        <v>3096</v>
      </c>
      <c r="C2601" t="s">
        <v>3025</v>
      </c>
      <c r="D2601" t="s">
        <v>26</v>
      </c>
      <c r="E2601" t="s">
        <v>1622</v>
      </c>
      <c r="F2601" t="s">
        <v>224</v>
      </c>
      <c r="G2601" t="s">
        <v>225</v>
      </c>
      <c r="H2601" t="s">
        <v>3026</v>
      </c>
      <c r="I2601" t="s">
        <v>3025</v>
      </c>
      <c r="J2601" t="s">
        <v>3058</v>
      </c>
      <c r="K2601" t="s">
        <v>2828</v>
      </c>
      <c r="L2601" t="s">
        <v>3034</v>
      </c>
      <c r="M2601" s="2">
        <v>37.97038560414741</v>
      </c>
      <c r="N2601">
        <v>1</v>
      </c>
      <c r="O2601" t="s">
        <v>87</v>
      </c>
      <c r="P2601" t="s">
        <v>22</v>
      </c>
      <c r="T2601">
        <v>37.970419</v>
      </c>
    </row>
    <row r="2602" spans="1:20">
      <c r="A2602">
        <v>82</v>
      </c>
      <c r="B2602" t="s">
        <v>3097</v>
      </c>
      <c r="C2602" t="s">
        <v>3025</v>
      </c>
      <c r="D2602" t="s">
        <v>26</v>
      </c>
      <c r="E2602" t="s">
        <v>1622</v>
      </c>
      <c r="F2602" t="s">
        <v>224</v>
      </c>
      <c r="G2602" t="s">
        <v>225</v>
      </c>
      <c r="H2602" t="s">
        <v>3026</v>
      </c>
      <c r="I2602" t="s">
        <v>3025</v>
      </c>
      <c r="J2602" t="s">
        <v>3058</v>
      </c>
      <c r="K2602" t="s">
        <v>2828</v>
      </c>
      <c r="L2602" t="s">
        <v>3034</v>
      </c>
      <c r="M2602" s="2">
        <v>18.295436854005327</v>
      </c>
      <c r="N2602">
        <v>1</v>
      </c>
      <c r="O2602" t="s">
        <v>87</v>
      </c>
      <c r="P2602" t="s">
        <v>22</v>
      </c>
      <c r="T2602">
        <v>18.295452999999998</v>
      </c>
    </row>
    <row r="2603" spans="1:20">
      <c r="A2603">
        <v>98</v>
      </c>
      <c r="B2603" t="s">
        <v>3098</v>
      </c>
      <c r="C2603" t="s">
        <v>3025</v>
      </c>
      <c r="D2603" t="s">
        <v>26</v>
      </c>
      <c r="E2603" t="s">
        <v>1622</v>
      </c>
      <c r="F2603" t="s">
        <v>224</v>
      </c>
      <c r="G2603" t="s">
        <v>225</v>
      </c>
      <c r="H2603" t="s">
        <v>3026</v>
      </c>
      <c r="I2603" t="s">
        <v>3025</v>
      </c>
      <c r="J2603" t="s">
        <v>3058</v>
      </c>
      <c r="K2603" t="s">
        <v>2828</v>
      </c>
      <c r="L2603" t="s">
        <v>3034</v>
      </c>
      <c r="M2603" s="2">
        <v>18.062864016546161</v>
      </c>
      <c r="N2603">
        <v>1</v>
      </c>
      <c r="O2603" t="s">
        <v>87</v>
      </c>
      <c r="P2603" t="s">
        <v>22</v>
      </c>
      <c r="T2603">
        <v>18.06288</v>
      </c>
    </row>
    <row r="2604" spans="1:20">
      <c r="A2604">
        <v>101</v>
      </c>
      <c r="B2604" t="s">
        <v>3099</v>
      </c>
      <c r="C2604" t="s">
        <v>3025</v>
      </c>
      <c r="D2604" t="s">
        <v>26</v>
      </c>
      <c r="E2604" t="s">
        <v>1622</v>
      </c>
      <c r="F2604" t="s">
        <v>224</v>
      </c>
      <c r="G2604" t="s">
        <v>225</v>
      </c>
      <c r="H2604" t="s">
        <v>3026</v>
      </c>
      <c r="I2604" t="s">
        <v>3025</v>
      </c>
      <c r="J2604" t="s">
        <v>3058</v>
      </c>
      <c r="K2604" t="s">
        <v>2828</v>
      </c>
      <c r="L2604" t="s">
        <v>3034</v>
      </c>
      <c r="M2604" s="2">
        <v>16.766895188368263</v>
      </c>
      <c r="N2604">
        <v>1</v>
      </c>
      <c r="O2604" t="s">
        <v>87</v>
      </c>
      <c r="P2604" t="s">
        <v>22</v>
      </c>
      <c r="T2604">
        <v>16.766909999999999</v>
      </c>
    </row>
    <row r="2605" spans="1:20">
      <c r="A2605">
        <v>102</v>
      </c>
      <c r="B2605" t="s">
        <v>3100</v>
      </c>
      <c r="C2605" t="s">
        <v>3025</v>
      </c>
      <c r="D2605" t="s">
        <v>26</v>
      </c>
      <c r="E2605" t="s">
        <v>1622</v>
      </c>
      <c r="F2605" t="s">
        <v>224</v>
      </c>
      <c r="G2605" t="s">
        <v>225</v>
      </c>
      <c r="H2605" t="s">
        <v>3026</v>
      </c>
      <c r="I2605" t="s">
        <v>3025</v>
      </c>
      <c r="J2605" t="s">
        <v>3058</v>
      </c>
      <c r="K2605" t="s">
        <v>2828</v>
      </c>
      <c r="L2605" t="s">
        <v>3034</v>
      </c>
      <c r="M2605" s="2">
        <v>14.97340000766026</v>
      </c>
      <c r="N2605">
        <v>1</v>
      </c>
      <c r="O2605" t="s">
        <v>87</v>
      </c>
      <c r="P2605" t="s">
        <v>22</v>
      </c>
      <c r="T2605">
        <v>14.973413000000001</v>
      </c>
    </row>
    <row r="2606" spans="1:20">
      <c r="A2606">
        <v>103</v>
      </c>
      <c r="B2606" t="s">
        <v>3101</v>
      </c>
      <c r="C2606" t="s">
        <v>3025</v>
      </c>
      <c r="D2606" t="s">
        <v>26</v>
      </c>
      <c r="E2606" t="s">
        <v>1622</v>
      </c>
      <c r="F2606" t="s">
        <v>224</v>
      </c>
      <c r="G2606" t="s">
        <v>225</v>
      </c>
      <c r="H2606" t="s">
        <v>3026</v>
      </c>
      <c r="I2606" t="s">
        <v>3025</v>
      </c>
      <c r="J2606" t="s">
        <v>3058</v>
      </c>
      <c r="K2606" t="s">
        <v>2828</v>
      </c>
      <c r="L2606" t="s">
        <v>3034</v>
      </c>
      <c r="M2606" s="2">
        <v>14.869941386902436</v>
      </c>
      <c r="N2606">
        <v>1</v>
      </c>
      <c r="O2606" t="s">
        <v>87</v>
      </c>
      <c r="P2606" t="s">
        <v>22</v>
      </c>
      <c r="T2606">
        <v>14.869954999999999</v>
      </c>
    </row>
    <row r="2607" spans="1:20">
      <c r="A2607">
        <v>113</v>
      </c>
      <c r="B2607" t="s">
        <v>3102</v>
      </c>
      <c r="C2607" t="s">
        <v>3025</v>
      </c>
      <c r="D2607" t="s">
        <v>26</v>
      </c>
      <c r="E2607" t="s">
        <v>1622</v>
      </c>
      <c r="F2607" t="s">
        <v>224</v>
      </c>
      <c r="G2607" t="s">
        <v>225</v>
      </c>
      <c r="H2607" t="s">
        <v>3026</v>
      </c>
      <c r="I2607" t="s">
        <v>3025</v>
      </c>
      <c r="J2607" t="s">
        <v>3058</v>
      </c>
      <c r="K2607" t="s">
        <v>2828</v>
      </c>
      <c r="L2607" t="s">
        <v>3034</v>
      </c>
      <c r="M2607" s="2">
        <v>27.887239408578502</v>
      </c>
      <c r="N2607">
        <v>1</v>
      </c>
      <c r="O2607" t="s">
        <v>87</v>
      </c>
      <c r="P2607" t="s">
        <v>22</v>
      </c>
      <c r="T2607">
        <v>27.887263999999998</v>
      </c>
    </row>
    <row r="2608" spans="1:20">
      <c r="A2608">
        <v>116</v>
      </c>
      <c r="B2608" t="s">
        <v>3103</v>
      </c>
      <c r="C2608" t="s">
        <v>3025</v>
      </c>
      <c r="D2608" t="s">
        <v>26</v>
      </c>
      <c r="E2608" t="s">
        <v>1622</v>
      </c>
      <c r="F2608" t="s">
        <v>224</v>
      </c>
      <c r="G2608" t="s">
        <v>225</v>
      </c>
      <c r="H2608" t="s">
        <v>3026</v>
      </c>
      <c r="I2608" t="s">
        <v>3025</v>
      </c>
      <c r="J2608" t="s">
        <v>3058</v>
      </c>
      <c r="K2608" t="s">
        <v>2828</v>
      </c>
      <c r="L2608" t="s">
        <v>3034</v>
      </c>
      <c r="M2608" s="2">
        <v>59.825343255264571</v>
      </c>
      <c r="N2608">
        <v>1</v>
      </c>
      <c r="O2608" t="s">
        <v>87</v>
      </c>
      <c r="P2608" t="s">
        <v>22</v>
      </c>
      <c r="T2608">
        <v>59.825395999999998</v>
      </c>
    </row>
    <row r="2609" spans="1:20">
      <c r="A2609">
        <v>118</v>
      </c>
      <c r="B2609" t="s">
        <v>3104</v>
      </c>
      <c r="C2609" t="s">
        <v>3025</v>
      </c>
      <c r="D2609" t="s">
        <v>26</v>
      </c>
      <c r="E2609" t="s">
        <v>1622</v>
      </c>
      <c r="F2609" t="s">
        <v>224</v>
      </c>
      <c r="G2609" t="s">
        <v>225</v>
      </c>
      <c r="H2609" t="s">
        <v>3026</v>
      </c>
      <c r="I2609" t="s">
        <v>3025</v>
      </c>
      <c r="J2609" t="s">
        <v>3058</v>
      </c>
      <c r="K2609" t="s">
        <v>2828</v>
      </c>
      <c r="L2609" t="s">
        <v>3034</v>
      </c>
      <c r="M2609" s="2">
        <v>37.779861923071216</v>
      </c>
      <c r="N2609">
        <v>1</v>
      </c>
      <c r="O2609" t="s">
        <v>87</v>
      </c>
      <c r="P2609" t="s">
        <v>22</v>
      </c>
      <c r="T2609">
        <v>37.779895000000003</v>
      </c>
    </row>
    <row r="2610" spans="1:20">
      <c r="A2610">
        <v>124</v>
      </c>
      <c r="B2610" t="s">
        <v>3105</v>
      </c>
      <c r="C2610" t="s">
        <v>3025</v>
      </c>
      <c r="D2610" t="s">
        <v>26</v>
      </c>
      <c r="E2610" t="s">
        <v>1622</v>
      </c>
      <c r="F2610" t="s">
        <v>224</v>
      </c>
      <c r="G2610" t="s">
        <v>225</v>
      </c>
      <c r="H2610" t="s">
        <v>3026</v>
      </c>
      <c r="I2610" t="s">
        <v>3025</v>
      </c>
      <c r="J2610" t="s">
        <v>3058</v>
      </c>
      <c r="K2610" t="s">
        <v>2828</v>
      </c>
      <c r="L2610" t="s">
        <v>3034</v>
      </c>
      <c r="M2610" s="2">
        <v>44.835737216508598</v>
      </c>
      <c r="N2610">
        <v>1</v>
      </c>
      <c r="O2610" t="s">
        <v>87</v>
      </c>
      <c r="P2610" t="s">
        <v>22</v>
      </c>
      <c r="T2610">
        <v>44.835777</v>
      </c>
    </row>
    <row r="2611" spans="1:20">
      <c r="A2611">
        <v>132</v>
      </c>
      <c r="B2611" t="s">
        <v>3106</v>
      </c>
      <c r="C2611" t="s">
        <v>3025</v>
      </c>
      <c r="D2611" t="s">
        <v>26</v>
      </c>
      <c r="E2611" t="s">
        <v>1622</v>
      </c>
      <c r="F2611" t="s">
        <v>224</v>
      </c>
      <c r="G2611" t="s">
        <v>225</v>
      </c>
      <c r="H2611" t="s">
        <v>3026</v>
      </c>
      <c r="I2611" t="s">
        <v>3025</v>
      </c>
      <c r="J2611" t="s">
        <v>3058</v>
      </c>
      <c r="K2611" t="s">
        <v>2828</v>
      </c>
      <c r="L2611" t="s">
        <v>3034</v>
      </c>
      <c r="M2611" s="2">
        <v>37.187789031743129</v>
      </c>
      <c r="N2611">
        <v>1</v>
      </c>
      <c r="O2611" t="s">
        <v>87</v>
      </c>
      <c r="P2611" t="s">
        <v>22</v>
      </c>
      <c r="T2611">
        <v>37.187821999999997</v>
      </c>
    </row>
    <row r="2612" spans="1:20">
      <c r="A2612">
        <v>134</v>
      </c>
      <c r="B2612" t="s">
        <v>3107</v>
      </c>
      <c r="C2612" t="s">
        <v>3025</v>
      </c>
      <c r="D2612" t="s">
        <v>26</v>
      </c>
      <c r="E2612" t="s">
        <v>1622</v>
      </c>
      <c r="F2612" t="s">
        <v>224</v>
      </c>
      <c r="G2612" t="s">
        <v>225</v>
      </c>
      <c r="H2612" t="s">
        <v>3026</v>
      </c>
      <c r="I2612" t="s">
        <v>3025</v>
      </c>
      <c r="J2612" t="s">
        <v>3058</v>
      </c>
      <c r="K2612" t="s">
        <v>2828</v>
      </c>
      <c r="L2612" t="s">
        <v>3034</v>
      </c>
      <c r="M2612" s="2">
        <v>36.656591935970106</v>
      </c>
      <c r="N2612">
        <v>1</v>
      </c>
      <c r="O2612" t="s">
        <v>87</v>
      </c>
      <c r="P2612" t="s">
        <v>22</v>
      </c>
      <c r="T2612">
        <v>36.656624000000001</v>
      </c>
    </row>
    <row r="2613" spans="1:20">
      <c r="A2613">
        <v>141</v>
      </c>
      <c r="B2613" t="s">
        <v>3108</v>
      </c>
      <c r="C2613" t="s">
        <v>3025</v>
      </c>
      <c r="D2613" t="s">
        <v>26</v>
      </c>
      <c r="E2613" t="s">
        <v>1622</v>
      </c>
      <c r="F2613" t="s">
        <v>224</v>
      </c>
      <c r="G2613" t="s">
        <v>225</v>
      </c>
      <c r="H2613" t="s">
        <v>3026</v>
      </c>
      <c r="I2613" t="s">
        <v>3025</v>
      </c>
      <c r="J2613" t="s">
        <v>3058</v>
      </c>
      <c r="K2613" t="s">
        <v>2828</v>
      </c>
      <c r="L2613" t="s">
        <v>3034</v>
      </c>
      <c r="M2613" s="2">
        <v>21.041059369486469</v>
      </c>
      <c r="N2613">
        <v>1</v>
      </c>
      <c r="O2613" t="s">
        <v>87</v>
      </c>
      <c r="P2613" t="s">
        <v>22</v>
      </c>
      <c r="T2613">
        <v>21.041077999999999</v>
      </c>
    </row>
    <row r="2614" spans="1:20">
      <c r="A2614">
        <v>223</v>
      </c>
      <c r="B2614" t="s">
        <v>3084</v>
      </c>
      <c r="C2614" t="s">
        <v>3025</v>
      </c>
      <c r="D2614" t="s">
        <v>26</v>
      </c>
      <c r="E2614" t="s">
        <v>1622</v>
      </c>
      <c r="F2614" t="s">
        <v>224</v>
      </c>
      <c r="G2614" t="s">
        <v>225</v>
      </c>
      <c r="H2614" t="s">
        <v>3026</v>
      </c>
      <c r="I2614" t="s">
        <v>3025</v>
      </c>
      <c r="J2614" t="s">
        <v>3058</v>
      </c>
      <c r="K2614" t="s">
        <v>2828</v>
      </c>
      <c r="L2614" t="s">
        <v>3034</v>
      </c>
      <c r="M2614" s="2">
        <v>3.6001116225913421</v>
      </c>
      <c r="N2614">
        <v>1</v>
      </c>
      <c r="O2614" t="s">
        <v>87</v>
      </c>
      <c r="P2614" t="s">
        <v>22</v>
      </c>
      <c r="T2614">
        <v>24.244800000000001</v>
      </c>
    </row>
    <row r="2615" spans="1:20">
      <c r="A2615">
        <v>228</v>
      </c>
      <c r="B2615" t="s">
        <v>3109</v>
      </c>
      <c r="C2615" t="s">
        <v>3025</v>
      </c>
      <c r="D2615" t="s">
        <v>26</v>
      </c>
      <c r="E2615" t="s">
        <v>1622</v>
      </c>
      <c r="F2615" t="s">
        <v>224</v>
      </c>
      <c r="G2615" t="s">
        <v>225</v>
      </c>
      <c r="H2615" t="s">
        <v>3026</v>
      </c>
      <c r="I2615" t="s">
        <v>3025</v>
      </c>
      <c r="J2615" t="s">
        <v>3058</v>
      </c>
      <c r="K2615" t="s">
        <v>2828</v>
      </c>
      <c r="L2615" t="s">
        <v>3034</v>
      </c>
      <c r="M2615" s="2">
        <v>2.0941368747621611</v>
      </c>
      <c r="N2615">
        <v>1</v>
      </c>
      <c r="O2615" t="s">
        <v>87</v>
      </c>
      <c r="P2615" t="s">
        <v>22</v>
      </c>
      <c r="T2615">
        <v>5.5972869999999997</v>
      </c>
    </row>
    <row r="2616" spans="1:20">
      <c r="A2616">
        <v>23</v>
      </c>
      <c r="B2616" t="s">
        <v>3110</v>
      </c>
      <c r="C2616" t="s">
        <v>3025</v>
      </c>
      <c r="D2616" t="s">
        <v>26</v>
      </c>
      <c r="E2616" t="s">
        <v>1622</v>
      </c>
      <c r="F2616" t="s">
        <v>224</v>
      </c>
      <c r="G2616" t="s">
        <v>225</v>
      </c>
      <c r="H2616" t="s">
        <v>3026</v>
      </c>
      <c r="I2616" t="s">
        <v>3025</v>
      </c>
      <c r="J2616" t="s">
        <v>3058</v>
      </c>
      <c r="K2616" t="s">
        <v>264</v>
      </c>
      <c r="L2616" t="s">
        <v>3111</v>
      </c>
      <c r="M2616" s="2">
        <v>2.1971255232451825</v>
      </c>
      <c r="N2616">
        <v>1</v>
      </c>
      <c r="O2616" t="s">
        <v>87</v>
      </c>
      <c r="P2616" t="s">
        <v>22</v>
      </c>
      <c r="T2616">
        <v>2.1971270000000001</v>
      </c>
    </row>
    <row r="2617" spans="1:20">
      <c r="A2617">
        <v>28</v>
      </c>
      <c r="B2617" t="s">
        <v>3112</v>
      </c>
      <c r="C2617" t="s">
        <v>3025</v>
      </c>
      <c r="D2617" t="s">
        <v>26</v>
      </c>
      <c r="E2617" t="s">
        <v>1622</v>
      </c>
      <c r="F2617" t="s">
        <v>224</v>
      </c>
      <c r="G2617" t="s">
        <v>225</v>
      </c>
      <c r="H2617" t="s">
        <v>3026</v>
      </c>
      <c r="I2617" t="s">
        <v>3025</v>
      </c>
      <c r="J2617" t="s">
        <v>3058</v>
      </c>
      <c r="K2617" t="s">
        <v>264</v>
      </c>
      <c r="L2617" t="s">
        <v>3111</v>
      </c>
      <c r="M2617" s="2">
        <v>0.40080006498865789</v>
      </c>
      <c r="N2617">
        <v>1</v>
      </c>
      <c r="O2617" t="s">
        <v>87</v>
      </c>
      <c r="P2617" t="s">
        <v>22</v>
      </c>
      <c r="T2617">
        <v>0.40079999999999999</v>
      </c>
    </row>
    <row r="2618" spans="1:20">
      <c r="A2618">
        <v>224</v>
      </c>
      <c r="B2618" t="s">
        <v>3113</v>
      </c>
      <c r="C2618" t="s">
        <v>3025</v>
      </c>
      <c r="D2618" t="s">
        <v>26</v>
      </c>
      <c r="E2618" t="s">
        <v>1622</v>
      </c>
      <c r="F2618" t="s">
        <v>224</v>
      </c>
      <c r="G2618" t="s">
        <v>225</v>
      </c>
      <c r="H2618" t="s">
        <v>3026</v>
      </c>
      <c r="I2618" t="s">
        <v>3025</v>
      </c>
      <c r="J2618" t="s">
        <v>3058</v>
      </c>
      <c r="K2618" t="s">
        <v>264</v>
      </c>
      <c r="L2618" t="s">
        <v>265</v>
      </c>
      <c r="M2618" s="2">
        <v>0.75157893033117029</v>
      </c>
      <c r="N2618">
        <v>1</v>
      </c>
      <c r="O2618" t="s">
        <v>87</v>
      </c>
      <c r="P2618" t="s">
        <v>22</v>
      </c>
      <c r="T2618">
        <v>3.5368080000000002</v>
      </c>
    </row>
    <row r="2619" spans="1:20">
      <c r="A2619">
        <v>74</v>
      </c>
      <c r="B2619" t="s">
        <v>3198</v>
      </c>
      <c r="C2619" t="s">
        <v>3025</v>
      </c>
      <c r="D2619" t="s">
        <v>26</v>
      </c>
      <c r="E2619" t="s">
        <v>1622</v>
      </c>
      <c r="F2619" t="s">
        <v>224</v>
      </c>
      <c r="G2619" t="s">
        <v>225</v>
      </c>
      <c r="H2619" t="s">
        <v>3026</v>
      </c>
      <c r="I2619" t="s">
        <v>3025</v>
      </c>
      <c r="J2619" t="s">
        <v>3058</v>
      </c>
      <c r="K2619" t="s">
        <v>989</v>
      </c>
      <c r="L2619" t="s">
        <v>990</v>
      </c>
      <c r="M2619" s="2">
        <v>10.480650971123289</v>
      </c>
      <c r="N2619">
        <v>1</v>
      </c>
      <c r="O2619" t="s">
        <v>87</v>
      </c>
      <c r="P2619" t="s">
        <v>22</v>
      </c>
      <c r="T2619">
        <v>10.48066</v>
      </c>
    </row>
    <row r="2620" spans="1:20">
      <c r="A2620">
        <v>146</v>
      </c>
      <c r="B2620" t="s">
        <v>3199</v>
      </c>
      <c r="C2620" t="s">
        <v>3025</v>
      </c>
      <c r="D2620" t="s">
        <v>26</v>
      </c>
      <c r="E2620" t="s">
        <v>1622</v>
      </c>
      <c r="F2620" t="s">
        <v>224</v>
      </c>
      <c r="G2620" t="s">
        <v>225</v>
      </c>
      <c r="H2620" t="s">
        <v>3026</v>
      </c>
      <c r="I2620" t="s">
        <v>3025</v>
      </c>
      <c r="J2620" t="s">
        <v>3058</v>
      </c>
      <c r="K2620" t="s">
        <v>989</v>
      </c>
      <c r="L2620" t="s">
        <v>990</v>
      </c>
      <c r="M2620" s="2">
        <v>48.053941515644233</v>
      </c>
      <c r="N2620">
        <v>1</v>
      </c>
      <c r="O2620" t="s">
        <v>87</v>
      </c>
      <c r="P2620" t="s">
        <v>22</v>
      </c>
      <c r="T2620">
        <v>48.053984</v>
      </c>
    </row>
    <row r="2621" spans="1:20">
      <c r="A2621">
        <v>156</v>
      </c>
      <c r="B2621" t="s">
        <v>3200</v>
      </c>
      <c r="C2621" t="s">
        <v>3025</v>
      </c>
      <c r="D2621" t="s">
        <v>26</v>
      </c>
      <c r="E2621" t="s">
        <v>1622</v>
      </c>
      <c r="F2621" t="s">
        <v>224</v>
      </c>
      <c r="G2621" t="s">
        <v>225</v>
      </c>
      <c r="H2621" t="s">
        <v>3026</v>
      </c>
      <c r="I2621" t="s">
        <v>3025</v>
      </c>
      <c r="J2621" t="s">
        <v>3058</v>
      </c>
      <c r="K2621" t="s">
        <v>989</v>
      </c>
      <c r="L2621" t="s">
        <v>990</v>
      </c>
      <c r="M2621" s="2">
        <v>4.5764761756028127</v>
      </c>
      <c r="N2621">
        <v>1</v>
      </c>
      <c r="O2621" t="s">
        <v>87</v>
      </c>
      <c r="P2621" t="s">
        <v>22</v>
      </c>
      <c r="T2621">
        <v>4.5764800000000001</v>
      </c>
    </row>
    <row r="2622" spans="1:20">
      <c r="A2622">
        <v>157</v>
      </c>
      <c r="B2622" t="s">
        <v>3201</v>
      </c>
      <c r="C2622" t="s">
        <v>3025</v>
      </c>
      <c r="D2622" t="s">
        <v>26</v>
      </c>
      <c r="E2622" t="s">
        <v>1622</v>
      </c>
      <c r="F2622" t="s">
        <v>224</v>
      </c>
      <c r="G2622" t="s">
        <v>225</v>
      </c>
      <c r="H2622" t="s">
        <v>3026</v>
      </c>
      <c r="I2622" t="s">
        <v>3025</v>
      </c>
      <c r="J2622" t="s">
        <v>3058</v>
      </c>
      <c r="K2622" t="s">
        <v>989</v>
      </c>
      <c r="L2622" t="s">
        <v>990</v>
      </c>
      <c r="M2622" s="2">
        <v>31.878222757644199</v>
      </c>
      <c r="N2622">
        <v>1</v>
      </c>
      <c r="O2622" t="s">
        <v>87</v>
      </c>
      <c r="P2622" t="s">
        <v>22</v>
      </c>
      <c r="T2622">
        <v>31.878250999999999</v>
      </c>
    </row>
    <row r="2623" spans="1:20">
      <c r="A2623">
        <v>158</v>
      </c>
      <c r="B2623" t="s">
        <v>3202</v>
      </c>
      <c r="C2623" t="s">
        <v>3025</v>
      </c>
      <c r="D2623" t="s">
        <v>26</v>
      </c>
      <c r="E2623" t="s">
        <v>1622</v>
      </c>
      <c r="F2623" t="s">
        <v>224</v>
      </c>
      <c r="G2623" t="s">
        <v>225</v>
      </c>
      <c r="H2623" t="s">
        <v>3026</v>
      </c>
      <c r="I2623" t="s">
        <v>3025</v>
      </c>
      <c r="J2623" t="s">
        <v>3058</v>
      </c>
      <c r="K2623" t="s">
        <v>989</v>
      </c>
      <c r="L2623" t="s">
        <v>990</v>
      </c>
      <c r="M2623" s="2">
        <v>8.5357016879753669</v>
      </c>
      <c r="N2623">
        <v>1</v>
      </c>
      <c r="O2623" t="s">
        <v>87</v>
      </c>
      <c r="P2623" t="s">
        <v>22</v>
      </c>
      <c r="T2623">
        <v>8.5357090000000007</v>
      </c>
    </row>
    <row r="2624" spans="1:20">
      <c r="A2624">
        <v>71</v>
      </c>
      <c r="B2624" t="s">
        <v>3203</v>
      </c>
      <c r="C2624" t="s">
        <v>3025</v>
      </c>
      <c r="D2624" t="s">
        <v>26</v>
      </c>
      <c r="E2624" t="s">
        <v>1622</v>
      </c>
      <c r="F2624" t="s">
        <v>224</v>
      </c>
      <c r="G2624" t="s">
        <v>225</v>
      </c>
      <c r="H2624" t="s">
        <v>3026</v>
      </c>
      <c r="I2624" t="s">
        <v>3025</v>
      </c>
      <c r="J2624" t="s">
        <v>3058</v>
      </c>
      <c r="K2624" t="s">
        <v>85</v>
      </c>
      <c r="L2624" t="s">
        <v>86</v>
      </c>
      <c r="M2624" s="2">
        <v>8.7017678434638217</v>
      </c>
      <c r="N2624">
        <v>1</v>
      </c>
      <c r="O2624" t="s">
        <v>87</v>
      </c>
      <c r="P2624" t="s">
        <v>22</v>
      </c>
      <c r="T2624">
        <v>8.7017760000000006</v>
      </c>
    </row>
    <row r="2625" spans="1:20">
      <c r="A2625">
        <v>105</v>
      </c>
      <c r="B2625" t="s">
        <v>3204</v>
      </c>
      <c r="C2625" t="s">
        <v>3025</v>
      </c>
      <c r="D2625" t="s">
        <v>26</v>
      </c>
      <c r="E2625" t="s">
        <v>1622</v>
      </c>
      <c r="F2625" t="s">
        <v>224</v>
      </c>
      <c r="G2625" t="s">
        <v>225</v>
      </c>
      <c r="H2625" t="s">
        <v>3026</v>
      </c>
      <c r="I2625" t="s">
        <v>3025</v>
      </c>
      <c r="J2625" t="s">
        <v>3058</v>
      </c>
      <c r="K2625" t="s">
        <v>85</v>
      </c>
      <c r="L2625" t="s">
        <v>86</v>
      </c>
      <c r="M2625" s="2">
        <v>42.619293002475992</v>
      </c>
      <c r="N2625">
        <v>1</v>
      </c>
      <c r="O2625" t="s">
        <v>87</v>
      </c>
      <c r="P2625" t="s">
        <v>22</v>
      </c>
      <c r="T2625">
        <v>42.619331000000003</v>
      </c>
    </row>
    <row r="2626" spans="1:20">
      <c r="A2626">
        <v>110</v>
      </c>
      <c r="B2626" t="s">
        <v>3205</v>
      </c>
      <c r="C2626" t="s">
        <v>3025</v>
      </c>
      <c r="D2626" t="s">
        <v>26</v>
      </c>
      <c r="E2626" t="s">
        <v>1622</v>
      </c>
      <c r="F2626" t="s">
        <v>224</v>
      </c>
      <c r="G2626" t="s">
        <v>225</v>
      </c>
      <c r="H2626" t="s">
        <v>3026</v>
      </c>
      <c r="I2626" t="s">
        <v>3025</v>
      </c>
      <c r="J2626" t="s">
        <v>3058</v>
      </c>
      <c r="K2626" t="s">
        <v>85</v>
      </c>
      <c r="L2626" t="s">
        <v>86</v>
      </c>
      <c r="M2626" s="2">
        <v>8.3275258212540084</v>
      </c>
      <c r="N2626">
        <v>1</v>
      </c>
      <c r="O2626" t="s">
        <v>87</v>
      </c>
      <c r="P2626" t="s">
        <v>22</v>
      </c>
      <c r="T2626">
        <v>8.3275330000000007</v>
      </c>
    </row>
    <row r="2627" spans="1:20">
      <c r="A2627">
        <v>49</v>
      </c>
      <c r="B2627" t="s">
        <v>3206</v>
      </c>
      <c r="C2627" t="s">
        <v>3025</v>
      </c>
      <c r="D2627" t="s">
        <v>26</v>
      </c>
      <c r="E2627" t="s">
        <v>1622</v>
      </c>
      <c r="F2627" t="s">
        <v>224</v>
      </c>
      <c r="G2627" t="s">
        <v>225</v>
      </c>
      <c r="H2627" t="s">
        <v>3026</v>
      </c>
      <c r="I2627" t="s">
        <v>3025</v>
      </c>
      <c r="J2627" t="s">
        <v>3058</v>
      </c>
      <c r="K2627" t="s">
        <v>1136</v>
      </c>
      <c r="L2627" t="s">
        <v>3051</v>
      </c>
      <c r="M2627" s="2">
        <v>19.750314538926478</v>
      </c>
      <c r="N2627">
        <v>1</v>
      </c>
      <c r="O2627" t="s">
        <v>87</v>
      </c>
      <c r="P2627" t="s">
        <v>22</v>
      </c>
      <c r="T2627">
        <v>19.750332</v>
      </c>
    </row>
    <row r="2628" spans="1:20">
      <c r="A2628">
        <v>50</v>
      </c>
      <c r="B2628" t="s">
        <v>3207</v>
      </c>
      <c r="C2628" t="s">
        <v>3025</v>
      </c>
      <c r="D2628" t="s">
        <v>26</v>
      </c>
      <c r="E2628" t="s">
        <v>1622</v>
      </c>
      <c r="F2628" t="s">
        <v>224</v>
      </c>
      <c r="G2628" t="s">
        <v>225</v>
      </c>
      <c r="H2628" t="s">
        <v>3026</v>
      </c>
      <c r="I2628" t="s">
        <v>3025</v>
      </c>
      <c r="J2628" t="s">
        <v>3058</v>
      </c>
      <c r="K2628" t="s">
        <v>1136</v>
      </c>
      <c r="L2628" t="s">
        <v>3051</v>
      </c>
      <c r="M2628" s="2">
        <v>1.7553724376430122</v>
      </c>
      <c r="N2628">
        <v>1</v>
      </c>
      <c r="O2628" t="s">
        <v>87</v>
      </c>
      <c r="P2628" t="s">
        <v>22</v>
      </c>
      <c r="T2628">
        <v>1.755374</v>
      </c>
    </row>
    <row r="2629" spans="1:20">
      <c r="A2629">
        <v>52</v>
      </c>
      <c r="B2629" t="s">
        <v>3208</v>
      </c>
      <c r="C2629" t="s">
        <v>3025</v>
      </c>
      <c r="D2629" t="s">
        <v>26</v>
      </c>
      <c r="E2629" t="s">
        <v>1622</v>
      </c>
      <c r="F2629" t="s">
        <v>224</v>
      </c>
      <c r="G2629" t="s">
        <v>225</v>
      </c>
      <c r="H2629" t="s">
        <v>3026</v>
      </c>
      <c r="I2629" t="s">
        <v>3025</v>
      </c>
      <c r="J2629" t="s">
        <v>3058</v>
      </c>
      <c r="K2629" t="s">
        <v>1136</v>
      </c>
      <c r="L2629" t="s">
        <v>3051</v>
      </c>
      <c r="M2629" s="2">
        <v>21.00341350380295</v>
      </c>
      <c r="N2629">
        <v>1</v>
      </c>
      <c r="O2629" t="s">
        <v>87</v>
      </c>
      <c r="P2629" t="s">
        <v>22</v>
      </c>
      <c r="T2629">
        <v>21.003432</v>
      </c>
    </row>
    <row r="2630" spans="1:20">
      <c r="A2630">
        <v>53</v>
      </c>
      <c r="B2630" t="s">
        <v>3209</v>
      </c>
      <c r="C2630" t="s">
        <v>3025</v>
      </c>
      <c r="D2630" t="s">
        <v>26</v>
      </c>
      <c r="E2630" t="s">
        <v>1622</v>
      </c>
      <c r="F2630" t="s">
        <v>224</v>
      </c>
      <c r="G2630" t="s">
        <v>225</v>
      </c>
      <c r="H2630" t="s">
        <v>3026</v>
      </c>
      <c r="I2630" t="s">
        <v>3025</v>
      </c>
      <c r="J2630" t="s">
        <v>3058</v>
      </c>
      <c r="K2630" t="s">
        <v>1136</v>
      </c>
      <c r="L2630" t="s">
        <v>3051</v>
      </c>
      <c r="M2630" s="2">
        <v>0.94661591159565683</v>
      </c>
      <c r="N2630">
        <v>1</v>
      </c>
      <c r="O2630" t="s">
        <v>87</v>
      </c>
      <c r="P2630" t="s">
        <v>22</v>
      </c>
      <c r="T2630">
        <v>0.94661700000000004</v>
      </c>
    </row>
    <row r="2631" spans="1:20">
      <c r="A2631">
        <v>87</v>
      </c>
      <c r="B2631" t="s">
        <v>3212</v>
      </c>
      <c r="C2631" t="s">
        <v>3025</v>
      </c>
      <c r="D2631" t="s">
        <v>26</v>
      </c>
      <c r="E2631" t="s">
        <v>1622</v>
      </c>
      <c r="F2631" t="s">
        <v>224</v>
      </c>
      <c r="G2631" t="s">
        <v>225</v>
      </c>
      <c r="H2631" t="s">
        <v>3026</v>
      </c>
      <c r="I2631" t="s">
        <v>3025</v>
      </c>
      <c r="J2631" t="s">
        <v>3058</v>
      </c>
      <c r="K2631" t="s">
        <v>1136</v>
      </c>
      <c r="L2631" t="s">
        <v>3051</v>
      </c>
      <c r="M2631" s="2">
        <v>5.6051952679361285</v>
      </c>
      <c r="N2631">
        <v>1</v>
      </c>
      <c r="O2631" t="s">
        <v>87</v>
      </c>
      <c r="P2631" t="s">
        <v>22</v>
      </c>
      <c r="T2631">
        <v>5.6052</v>
      </c>
    </row>
    <row r="2632" spans="1:20">
      <c r="A2632">
        <v>121</v>
      </c>
      <c r="B2632" t="s">
        <v>3213</v>
      </c>
      <c r="C2632" t="s">
        <v>3025</v>
      </c>
      <c r="D2632" t="s">
        <v>26</v>
      </c>
      <c r="E2632" t="s">
        <v>1622</v>
      </c>
      <c r="F2632" t="s">
        <v>224</v>
      </c>
      <c r="G2632" t="s">
        <v>225</v>
      </c>
      <c r="H2632" t="s">
        <v>3026</v>
      </c>
      <c r="I2632" t="s">
        <v>3025</v>
      </c>
      <c r="J2632" t="s">
        <v>3058</v>
      </c>
      <c r="K2632" t="s">
        <v>1136</v>
      </c>
      <c r="L2632" t="s">
        <v>3051</v>
      </c>
      <c r="M2632" s="2">
        <v>3.5693137699352091</v>
      </c>
      <c r="N2632">
        <v>1</v>
      </c>
      <c r="O2632" t="s">
        <v>87</v>
      </c>
      <c r="P2632" t="s">
        <v>22</v>
      </c>
      <c r="T2632">
        <v>3.5693169999999999</v>
      </c>
    </row>
    <row r="2633" spans="1:20">
      <c r="A2633">
        <v>122</v>
      </c>
      <c r="B2633" t="s">
        <v>3214</v>
      </c>
      <c r="C2633" t="s">
        <v>3025</v>
      </c>
      <c r="D2633" t="s">
        <v>26</v>
      </c>
      <c r="E2633" t="s">
        <v>1622</v>
      </c>
      <c r="F2633" t="s">
        <v>224</v>
      </c>
      <c r="G2633" t="s">
        <v>225</v>
      </c>
      <c r="H2633" t="s">
        <v>3026</v>
      </c>
      <c r="I2633" t="s">
        <v>3025</v>
      </c>
      <c r="J2633" t="s">
        <v>3058</v>
      </c>
      <c r="K2633" t="s">
        <v>1136</v>
      </c>
      <c r="L2633" t="s">
        <v>3051</v>
      </c>
      <c r="M2633" s="2">
        <v>3.122459499710887</v>
      </c>
      <c r="N2633">
        <v>1</v>
      </c>
      <c r="O2633" t="s">
        <v>87</v>
      </c>
      <c r="P2633" t="s">
        <v>22</v>
      </c>
      <c r="T2633">
        <v>3.1224620000000001</v>
      </c>
    </row>
    <row r="2634" spans="1:20">
      <c r="A2634">
        <v>2</v>
      </c>
      <c r="B2634" t="s">
        <v>3236</v>
      </c>
      <c r="C2634" t="s">
        <v>3025</v>
      </c>
      <c r="D2634" t="s">
        <v>26</v>
      </c>
      <c r="E2634" t="s">
        <v>1622</v>
      </c>
      <c r="F2634" t="s">
        <v>224</v>
      </c>
      <c r="G2634" t="s">
        <v>225</v>
      </c>
      <c r="H2634" t="s">
        <v>3026</v>
      </c>
      <c r="I2634" t="s">
        <v>3025</v>
      </c>
      <c r="J2634" t="s">
        <v>3058</v>
      </c>
      <c r="K2634" t="s">
        <v>3237</v>
      </c>
      <c r="L2634" t="s">
        <v>3238</v>
      </c>
      <c r="M2634" s="2">
        <v>10.401619721957269</v>
      </c>
      <c r="N2634">
        <v>1</v>
      </c>
      <c r="O2634" t="s">
        <v>87</v>
      </c>
      <c r="P2634" t="s">
        <v>22</v>
      </c>
      <c r="T2634">
        <v>10.401629</v>
      </c>
    </row>
    <row r="2635" spans="1:20">
      <c r="A2635">
        <v>3</v>
      </c>
      <c r="B2635" t="s">
        <v>3239</v>
      </c>
      <c r="C2635" t="s">
        <v>3025</v>
      </c>
      <c r="D2635" t="s">
        <v>26</v>
      </c>
      <c r="E2635" t="s">
        <v>1622</v>
      </c>
      <c r="F2635" t="s">
        <v>224</v>
      </c>
      <c r="G2635" t="s">
        <v>225</v>
      </c>
      <c r="H2635" t="s">
        <v>3026</v>
      </c>
      <c r="I2635" t="s">
        <v>3025</v>
      </c>
      <c r="J2635" t="s">
        <v>3058</v>
      </c>
      <c r="K2635" t="s">
        <v>3237</v>
      </c>
      <c r="L2635" t="s">
        <v>3238</v>
      </c>
      <c r="M2635" s="2">
        <v>5.5509781302046521</v>
      </c>
      <c r="N2635">
        <v>1</v>
      </c>
      <c r="O2635" t="s">
        <v>87</v>
      </c>
      <c r="P2635" t="s">
        <v>22</v>
      </c>
      <c r="T2635">
        <v>5.5509829999999996</v>
      </c>
    </row>
    <row r="2636" spans="1:20">
      <c r="A2636">
        <v>4</v>
      </c>
      <c r="B2636" t="s">
        <v>3240</v>
      </c>
      <c r="C2636" t="s">
        <v>3025</v>
      </c>
      <c r="D2636" t="s">
        <v>26</v>
      </c>
      <c r="E2636" t="s">
        <v>1622</v>
      </c>
      <c r="F2636" t="s">
        <v>224</v>
      </c>
      <c r="G2636" t="s">
        <v>225</v>
      </c>
      <c r="H2636" t="s">
        <v>3026</v>
      </c>
      <c r="I2636" t="s">
        <v>3025</v>
      </c>
      <c r="J2636" t="s">
        <v>3058</v>
      </c>
      <c r="K2636" t="s">
        <v>3237</v>
      </c>
      <c r="L2636" t="s">
        <v>3238</v>
      </c>
      <c r="M2636" s="2">
        <v>8.4981645601775213</v>
      </c>
      <c r="N2636">
        <v>1</v>
      </c>
      <c r="O2636" t="s">
        <v>87</v>
      </c>
      <c r="P2636" t="s">
        <v>22</v>
      </c>
      <c r="T2636">
        <v>8.4981720000000003</v>
      </c>
    </row>
    <row r="2637" spans="1:20">
      <c r="A2637">
        <v>6</v>
      </c>
      <c r="B2637" t="s">
        <v>3241</v>
      </c>
      <c r="C2637" t="s">
        <v>3025</v>
      </c>
      <c r="D2637" t="s">
        <v>26</v>
      </c>
      <c r="E2637" t="s">
        <v>1622</v>
      </c>
      <c r="F2637" t="s">
        <v>224</v>
      </c>
      <c r="G2637" t="s">
        <v>225</v>
      </c>
      <c r="H2637" t="s">
        <v>3026</v>
      </c>
      <c r="I2637" t="s">
        <v>3025</v>
      </c>
      <c r="J2637" t="s">
        <v>3058</v>
      </c>
      <c r="K2637" t="s">
        <v>3237</v>
      </c>
      <c r="L2637" t="s">
        <v>3238</v>
      </c>
      <c r="M2637" s="2">
        <v>6.5867389296886962</v>
      </c>
      <c r="N2637">
        <v>1</v>
      </c>
      <c r="O2637" t="s">
        <v>87</v>
      </c>
      <c r="P2637" t="s">
        <v>22</v>
      </c>
      <c r="T2637">
        <v>6.5867449999999996</v>
      </c>
    </row>
    <row r="2638" spans="1:20">
      <c r="A2638">
        <v>7</v>
      </c>
      <c r="B2638" t="s">
        <v>3242</v>
      </c>
      <c r="C2638" t="s">
        <v>3025</v>
      </c>
      <c r="D2638" t="s">
        <v>26</v>
      </c>
      <c r="E2638" t="s">
        <v>1622</v>
      </c>
      <c r="F2638" t="s">
        <v>224</v>
      </c>
      <c r="G2638" t="s">
        <v>225</v>
      </c>
      <c r="H2638" t="s">
        <v>3026</v>
      </c>
      <c r="I2638" t="s">
        <v>3025</v>
      </c>
      <c r="J2638" t="s">
        <v>3058</v>
      </c>
      <c r="K2638" t="s">
        <v>3237</v>
      </c>
      <c r="L2638" t="s">
        <v>3238</v>
      </c>
      <c r="M2638" s="2">
        <v>13.987201477194663</v>
      </c>
      <c r="N2638">
        <v>1</v>
      </c>
      <c r="O2638" t="s">
        <v>87</v>
      </c>
      <c r="P2638" t="s">
        <v>22</v>
      </c>
      <c r="T2638">
        <v>13.987214</v>
      </c>
    </row>
    <row r="2639" spans="1:20">
      <c r="A2639">
        <v>24</v>
      </c>
      <c r="B2639" t="s">
        <v>3243</v>
      </c>
      <c r="C2639" t="s">
        <v>3025</v>
      </c>
      <c r="D2639" t="s">
        <v>26</v>
      </c>
      <c r="E2639" t="s">
        <v>1622</v>
      </c>
      <c r="F2639" t="s">
        <v>224</v>
      </c>
      <c r="G2639" t="s">
        <v>225</v>
      </c>
      <c r="H2639" t="s">
        <v>3026</v>
      </c>
      <c r="I2639" t="s">
        <v>3025</v>
      </c>
      <c r="J2639" t="s">
        <v>3058</v>
      </c>
      <c r="K2639" t="s">
        <v>3237</v>
      </c>
      <c r="L2639" t="s">
        <v>3238</v>
      </c>
      <c r="M2639" s="2">
        <v>7.6008681140439744</v>
      </c>
      <c r="N2639">
        <v>1</v>
      </c>
      <c r="O2639" t="s">
        <v>87</v>
      </c>
      <c r="P2639" t="s">
        <v>22</v>
      </c>
      <c r="T2639">
        <v>7.6008750000000003</v>
      </c>
    </row>
    <row r="2640" spans="1:20">
      <c r="A2640">
        <v>31</v>
      </c>
      <c r="B2640" t="s">
        <v>3109</v>
      </c>
      <c r="C2640" t="s">
        <v>3025</v>
      </c>
      <c r="D2640" t="s">
        <v>26</v>
      </c>
      <c r="E2640" t="s">
        <v>1622</v>
      </c>
      <c r="F2640" t="s">
        <v>224</v>
      </c>
      <c r="G2640" t="s">
        <v>225</v>
      </c>
      <c r="H2640" t="s">
        <v>3026</v>
      </c>
      <c r="I2640" t="s">
        <v>3025</v>
      </c>
      <c r="J2640" t="s">
        <v>3058</v>
      </c>
      <c r="K2640" t="s">
        <v>3237</v>
      </c>
      <c r="L2640" t="s">
        <v>3238</v>
      </c>
      <c r="M2640" s="2">
        <v>3.5031449466994165</v>
      </c>
      <c r="N2640">
        <v>1</v>
      </c>
      <c r="O2640" t="s">
        <v>87</v>
      </c>
      <c r="P2640" t="s">
        <v>22</v>
      </c>
      <c r="T2640">
        <v>5.5972869999999997</v>
      </c>
    </row>
    <row r="2641" spans="1:20">
      <c r="A2641">
        <v>68</v>
      </c>
      <c r="B2641" t="s">
        <v>3196</v>
      </c>
      <c r="C2641" t="s">
        <v>3025</v>
      </c>
      <c r="D2641" t="s">
        <v>26</v>
      </c>
      <c r="E2641" t="s">
        <v>1622</v>
      </c>
      <c r="F2641" t="s">
        <v>224</v>
      </c>
      <c r="G2641" t="s">
        <v>225</v>
      </c>
      <c r="H2641" t="s">
        <v>3026</v>
      </c>
      <c r="I2641" t="s">
        <v>3025</v>
      </c>
      <c r="J2641" t="s">
        <v>3058</v>
      </c>
      <c r="K2641" t="s">
        <v>3237</v>
      </c>
      <c r="L2641" t="s">
        <v>3238</v>
      </c>
      <c r="M2641" s="2">
        <v>8.4703087991677499</v>
      </c>
      <c r="N2641">
        <v>1</v>
      </c>
      <c r="O2641" t="s">
        <v>87</v>
      </c>
      <c r="P2641" t="s">
        <v>22</v>
      </c>
      <c r="T2641">
        <v>9.4023850000000007</v>
      </c>
    </row>
    <row r="2642" spans="1:20">
      <c r="A2642">
        <v>227</v>
      </c>
      <c r="B2642" t="s">
        <v>3244</v>
      </c>
      <c r="C2642" t="s">
        <v>3025</v>
      </c>
      <c r="D2642" t="s">
        <v>26</v>
      </c>
      <c r="E2642" t="s">
        <v>1622</v>
      </c>
      <c r="F2642" t="s">
        <v>224</v>
      </c>
      <c r="G2642" t="s">
        <v>225</v>
      </c>
      <c r="H2642" t="s">
        <v>3026</v>
      </c>
      <c r="I2642" t="s">
        <v>3025</v>
      </c>
      <c r="J2642" t="s">
        <v>3058</v>
      </c>
      <c r="K2642" t="s">
        <v>3237</v>
      </c>
      <c r="L2642" t="s">
        <v>3238</v>
      </c>
      <c r="M2642" s="2">
        <v>2.8927906742511476</v>
      </c>
      <c r="N2642">
        <v>1</v>
      </c>
      <c r="O2642" t="s">
        <v>87</v>
      </c>
      <c r="P2642" t="s">
        <v>22</v>
      </c>
      <c r="T2642">
        <v>11.396589000000001</v>
      </c>
    </row>
    <row r="2643" spans="1:20">
      <c r="A2643">
        <v>32</v>
      </c>
      <c r="B2643" t="s">
        <v>3245</v>
      </c>
      <c r="C2643" t="s">
        <v>3025</v>
      </c>
      <c r="D2643" t="s">
        <v>26</v>
      </c>
      <c r="E2643" t="s">
        <v>1622</v>
      </c>
      <c r="F2643" t="s">
        <v>224</v>
      </c>
      <c r="G2643" t="s">
        <v>225</v>
      </c>
      <c r="H2643" t="s">
        <v>3026</v>
      </c>
      <c r="I2643" t="s">
        <v>3025</v>
      </c>
      <c r="J2643" t="s">
        <v>3058</v>
      </c>
      <c r="K2643" t="s">
        <v>128</v>
      </c>
      <c r="L2643" t="s">
        <v>129</v>
      </c>
      <c r="M2643" s="2">
        <v>5.9926916120152409</v>
      </c>
      <c r="N2643">
        <v>1</v>
      </c>
      <c r="O2643" t="s">
        <v>87</v>
      </c>
      <c r="P2643" t="s">
        <v>22</v>
      </c>
      <c r="T2643">
        <v>5.9926969999999997</v>
      </c>
    </row>
    <row r="2644" spans="1:20">
      <c r="A2644">
        <v>75</v>
      </c>
      <c r="B2644" t="s">
        <v>3248</v>
      </c>
      <c r="C2644" t="s">
        <v>3025</v>
      </c>
      <c r="D2644" t="s">
        <v>26</v>
      </c>
      <c r="E2644" t="s">
        <v>1622</v>
      </c>
      <c r="F2644" t="s">
        <v>224</v>
      </c>
      <c r="G2644" t="s">
        <v>225</v>
      </c>
      <c r="H2644" t="s">
        <v>3026</v>
      </c>
      <c r="I2644" t="s">
        <v>3025</v>
      </c>
      <c r="J2644" t="s">
        <v>3058</v>
      </c>
      <c r="K2644" t="s">
        <v>2629</v>
      </c>
      <c r="L2644" t="s">
        <v>3249</v>
      </c>
      <c r="M2644" s="2">
        <v>5.6464320747443697</v>
      </c>
      <c r="N2644">
        <v>1</v>
      </c>
      <c r="O2644" t="s">
        <v>87</v>
      </c>
      <c r="P2644" t="s">
        <v>22</v>
      </c>
      <c r="T2644">
        <v>5.6464369999999997</v>
      </c>
    </row>
    <row r="2645" spans="1:20">
      <c r="A2645">
        <v>76</v>
      </c>
      <c r="B2645" t="s">
        <v>3250</v>
      </c>
      <c r="C2645" t="s">
        <v>3025</v>
      </c>
      <c r="D2645" t="s">
        <v>26</v>
      </c>
      <c r="E2645" t="s">
        <v>1622</v>
      </c>
      <c r="F2645" t="s">
        <v>224</v>
      </c>
      <c r="G2645" t="s">
        <v>225</v>
      </c>
      <c r="H2645" t="s">
        <v>3026</v>
      </c>
      <c r="I2645" t="s">
        <v>3025</v>
      </c>
      <c r="J2645" t="s">
        <v>3058</v>
      </c>
      <c r="K2645" t="s">
        <v>2629</v>
      </c>
      <c r="L2645" t="s">
        <v>3249</v>
      </c>
      <c r="M2645" s="2">
        <v>6.6882370991336488</v>
      </c>
      <c r="N2645">
        <v>1</v>
      </c>
      <c r="O2645" t="s">
        <v>87</v>
      </c>
      <c r="P2645" t="s">
        <v>22</v>
      </c>
      <c r="T2645">
        <v>6.6882429999999999</v>
      </c>
    </row>
    <row r="2646" spans="1:20">
      <c r="A2646">
        <v>80</v>
      </c>
      <c r="B2646" t="s">
        <v>3251</v>
      </c>
      <c r="C2646" t="s">
        <v>3025</v>
      </c>
      <c r="D2646" t="s">
        <v>26</v>
      </c>
      <c r="E2646" t="s">
        <v>1622</v>
      </c>
      <c r="F2646" t="s">
        <v>224</v>
      </c>
      <c r="G2646" t="s">
        <v>225</v>
      </c>
      <c r="H2646" t="s">
        <v>3026</v>
      </c>
      <c r="I2646" t="s">
        <v>3025</v>
      </c>
      <c r="J2646" t="s">
        <v>3058</v>
      </c>
      <c r="K2646" t="s">
        <v>2629</v>
      </c>
      <c r="L2646" t="s">
        <v>3249</v>
      </c>
      <c r="M2646" s="2">
        <v>1.552741535659746</v>
      </c>
      <c r="N2646">
        <v>1</v>
      </c>
      <c r="O2646" t="s">
        <v>87</v>
      </c>
      <c r="P2646" t="s">
        <v>22</v>
      </c>
      <c r="T2646">
        <v>1.552743</v>
      </c>
    </row>
    <row r="2647" spans="1:20">
      <c r="A2647">
        <v>107</v>
      </c>
      <c r="B2647" t="s">
        <v>3252</v>
      </c>
      <c r="C2647" t="s">
        <v>3025</v>
      </c>
      <c r="D2647" t="s">
        <v>26</v>
      </c>
      <c r="E2647" t="s">
        <v>1622</v>
      </c>
      <c r="F2647" t="s">
        <v>224</v>
      </c>
      <c r="G2647" t="s">
        <v>225</v>
      </c>
      <c r="H2647" t="s">
        <v>3026</v>
      </c>
      <c r="I2647" t="s">
        <v>3025</v>
      </c>
      <c r="J2647" t="s">
        <v>3058</v>
      </c>
      <c r="K2647" t="s">
        <v>2629</v>
      </c>
      <c r="L2647" t="s">
        <v>3249</v>
      </c>
      <c r="M2647" s="2">
        <v>10.382667627493909</v>
      </c>
      <c r="N2647">
        <v>1</v>
      </c>
      <c r="O2647" t="s">
        <v>87</v>
      </c>
      <c r="P2647" t="s">
        <v>22</v>
      </c>
      <c r="T2647">
        <v>10.382676999999999</v>
      </c>
    </row>
    <row r="2648" spans="1:20">
      <c r="A2648">
        <v>138</v>
      </c>
      <c r="B2648" t="s">
        <v>3253</v>
      </c>
      <c r="C2648" t="s">
        <v>3025</v>
      </c>
      <c r="D2648" t="s">
        <v>26</v>
      </c>
      <c r="E2648" t="s">
        <v>1622</v>
      </c>
      <c r="F2648" t="s">
        <v>224</v>
      </c>
      <c r="G2648" t="s">
        <v>225</v>
      </c>
      <c r="H2648" t="s">
        <v>3026</v>
      </c>
      <c r="I2648" t="s">
        <v>3025</v>
      </c>
      <c r="J2648" t="s">
        <v>3058</v>
      </c>
      <c r="K2648" t="s">
        <v>2629</v>
      </c>
      <c r="L2648" t="s">
        <v>3249</v>
      </c>
      <c r="M2648" s="2">
        <v>39.710181575591939</v>
      </c>
      <c r="N2648">
        <v>1</v>
      </c>
      <c r="O2648" t="s">
        <v>87</v>
      </c>
      <c r="P2648" t="s">
        <v>22</v>
      </c>
      <c r="T2648">
        <v>39.710217</v>
      </c>
    </row>
    <row r="2649" spans="1:20">
      <c r="A2649">
        <v>21</v>
      </c>
      <c r="B2649" t="s">
        <v>3254</v>
      </c>
      <c r="C2649" t="s">
        <v>3025</v>
      </c>
      <c r="D2649" t="s">
        <v>26</v>
      </c>
      <c r="E2649" t="s">
        <v>1622</v>
      </c>
      <c r="F2649" t="s">
        <v>224</v>
      </c>
      <c r="G2649" t="s">
        <v>225</v>
      </c>
      <c r="H2649" t="s">
        <v>3026</v>
      </c>
      <c r="I2649" t="s">
        <v>3025</v>
      </c>
      <c r="J2649" t="s">
        <v>3058</v>
      </c>
      <c r="K2649" t="s">
        <v>3255</v>
      </c>
      <c r="L2649" t="s">
        <v>3256</v>
      </c>
      <c r="M2649" s="2">
        <v>2.4244854524248427</v>
      </c>
      <c r="N2649">
        <v>1</v>
      </c>
      <c r="O2649" t="s">
        <v>87</v>
      </c>
      <c r="P2649" t="s">
        <v>22</v>
      </c>
      <c r="T2649">
        <v>2.4244880000000002</v>
      </c>
    </row>
    <row r="2650" spans="1:20">
      <c r="A2650">
        <v>33</v>
      </c>
      <c r="B2650" t="s">
        <v>3244</v>
      </c>
      <c r="C2650" t="s">
        <v>3025</v>
      </c>
      <c r="D2650" t="s">
        <v>26</v>
      </c>
      <c r="E2650" t="s">
        <v>1622</v>
      </c>
      <c r="F2650" t="s">
        <v>224</v>
      </c>
      <c r="G2650" t="s">
        <v>225</v>
      </c>
      <c r="H2650" t="s">
        <v>3026</v>
      </c>
      <c r="I2650" t="s">
        <v>3025</v>
      </c>
      <c r="J2650" t="s">
        <v>3058</v>
      </c>
      <c r="K2650" t="s">
        <v>3255</v>
      </c>
      <c r="L2650" t="s">
        <v>3256</v>
      </c>
      <c r="M2650" s="2">
        <v>8.5037878112907297</v>
      </c>
      <c r="N2650">
        <v>1</v>
      </c>
      <c r="O2650" t="s">
        <v>87</v>
      </c>
      <c r="P2650" t="s">
        <v>22</v>
      </c>
      <c r="T2650">
        <v>11.396589000000001</v>
      </c>
    </row>
    <row r="2651" spans="1:20">
      <c r="A2651">
        <v>79</v>
      </c>
      <c r="B2651" t="s">
        <v>3257</v>
      </c>
      <c r="C2651" t="s">
        <v>3025</v>
      </c>
      <c r="D2651" t="s">
        <v>26</v>
      </c>
      <c r="E2651" t="s">
        <v>1622</v>
      </c>
      <c r="F2651" t="s">
        <v>224</v>
      </c>
      <c r="G2651" t="s">
        <v>225</v>
      </c>
      <c r="H2651" t="s">
        <v>3026</v>
      </c>
      <c r="I2651" t="s">
        <v>3025</v>
      </c>
      <c r="J2651" t="s">
        <v>3058</v>
      </c>
      <c r="K2651" t="s">
        <v>3255</v>
      </c>
      <c r="L2651" t="s">
        <v>3256</v>
      </c>
      <c r="M2651" s="2">
        <v>2.2669445310685319</v>
      </c>
      <c r="N2651">
        <v>1</v>
      </c>
      <c r="O2651" t="s">
        <v>87</v>
      </c>
      <c r="P2651" t="s">
        <v>22</v>
      </c>
      <c r="T2651">
        <v>2.266947</v>
      </c>
    </row>
    <row r="2652" spans="1:20">
      <c r="A2652">
        <v>84</v>
      </c>
      <c r="B2652" t="s">
        <v>3258</v>
      </c>
      <c r="C2652" t="s">
        <v>3025</v>
      </c>
      <c r="D2652" t="s">
        <v>26</v>
      </c>
      <c r="E2652" t="s">
        <v>1622</v>
      </c>
      <c r="F2652" t="s">
        <v>224</v>
      </c>
      <c r="G2652" t="s">
        <v>225</v>
      </c>
      <c r="H2652" t="s">
        <v>3026</v>
      </c>
      <c r="I2652" t="s">
        <v>3025</v>
      </c>
      <c r="J2652" t="s">
        <v>3058</v>
      </c>
      <c r="K2652" t="s">
        <v>3255</v>
      </c>
      <c r="L2652" t="s">
        <v>3256</v>
      </c>
      <c r="M2652" s="2">
        <v>0.39068720538886942</v>
      </c>
      <c r="N2652">
        <v>1</v>
      </c>
      <c r="O2652" t="s">
        <v>87</v>
      </c>
      <c r="P2652" t="s">
        <v>22</v>
      </c>
      <c r="T2652">
        <v>0.39068799999999998</v>
      </c>
    </row>
    <row r="2653" spans="1:20">
      <c r="A2653">
        <v>77</v>
      </c>
      <c r="B2653" t="s">
        <v>3261</v>
      </c>
      <c r="C2653" t="s">
        <v>3025</v>
      </c>
      <c r="D2653" t="s">
        <v>26</v>
      </c>
      <c r="E2653" t="s">
        <v>1622</v>
      </c>
      <c r="F2653" t="s">
        <v>224</v>
      </c>
      <c r="G2653" t="s">
        <v>225</v>
      </c>
      <c r="H2653" t="s">
        <v>3026</v>
      </c>
      <c r="I2653" t="s">
        <v>3025</v>
      </c>
      <c r="J2653" t="s">
        <v>3058</v>
      </c>
      <c r="K2653" t="s">
        <v>1277</v>
      </c>
      <c r="L2653" t="s">
        <v>1278</v>
      </c>
      <c r="M2653" s="2">
        <v>2.7586938072975093</v>
      </c>
      <c r="N2653">
        <v>1</v>
      </c>
      <c r="O2653" t="s">
        <v>87</v>
      </c>
      <c r="P2653" t="s">
        <v>22</v>
      </c>
      <c r="T2653">
        <v>2.758696</v>
      </c>
    </row>
    <row r="2654" spans="1:20">
      <c r="A2654">
        <v>78</v>
      </c>
      <c r="B2654" t="s">
        <v>3113</v>
      </c>
      <c r="C2654" t="s">
        <v>3025</v>
      </c>
      <c r="D2654" t="s">
        <v>26</v>
      </c>
      <c r="E2654" t="s">
        <v>1622</v>
      </c>
      <c r="F2654" t="s">
        <v>224</v>
      </c>
      <c r="G2654" t="s">
        <v>225</v>
      </c>
      <c r="H2654" t="s">
        <v>3026</v>
      </c>
      <c r="I2654" t="s">
        <v>3025</v>
      </c>
      <c r="J2654" t="s">
        <v>3058</v>
      </c>
      <c r="K2654" t="s">
        <v>1277</v>
      </c>
      <c r="L2654" t="s">
        <v>1278</v>
      </c>
      <c r="M2654" s="2">
        <v>2.7852256149211985</v>
      </c>
      <c r="N2654">
        <v>1</v>
      </c>
      <c r="O2654" t="s">
        <v>87</v>
      </c>
      <c r="P2654" t="s">
        <v>22</v>
      </c>
      <c r="T2654">
        <v>3.5368080000000002</v>
      </c>
    </row>
    <row r="2655" spans="1:20">
      <c r="A2655">
        <v>1</v>
      </c>
      <c r="B2655" t="s">
        <v>3262</v>
      </c>
      <c r="C2655" t="s">
        <v>3025</v>
      </c>
      <c r="D2655" t="s">
        <v>26</v>
      </c>
      <c r="E2655" t="s">
        <v>1622</v>
      </c>
      <c r="F2655" t="s">
        <v>224</v>
      </c>
      <c r="G2655" t="s">
        <v>225</v>
      </c>
      <c r="H2655" t="s">
        <v>3026</v>
      </c>
      <c r="I2655" t="s">
        <v>3025</v>
      </c>
      <c r="J2655" t="s">
        <v>3058</v>
      </c>
      <c r="K2655" t="s">
        <v>1775</v>
      </c>
      <c r="L2655" t="s">
        <v>1776</v>
      </c>
      <c r="M2655" s="2">
        <v>19.924755990817573</v>
      </c>
      <c r="N2655">
        <v>1</v>
      </c>
      <c r="O2655" t="s">
        <v>87</v>
      </c>
      <c r="P2655" t="s">
        <v>3263</v>
      </c>
      <c r="T2655">
        <v>19.924773999999999</v>
      </c>
    </row>
    <row r="2656" spans="1:20">
      <c r="A2656">
        <v>72</v>
      </c>
      <c r="B2656" t="s">
        <v>3064</v>
      </c>
      <c r="C2656" t="s">
        <v>3025</v>
      </c>
      <c r="D2656" t="s">
        <v>26</v>
      </c>
      <c r="E2656" t="s">
        <v>1622</v>
      </c>
      <c r="F2656" t="s">
        <v>224</v>
      </c>
      <c r="G2656" t="s">
        <v>225</v>
      </c>
      <c r="H2656" t="s">
        <v>3026</v>
      </c>
      <c r="I2656" t="s">
        <v>3025</v>
      </c>
      <c r="J2656" t="s">
        <v>3058</v>
      </c>
      <c r="K2656" t="s">
        <v>228</v>
      </c>
      <c r="L2656" t="s">
        <v>229</v>
      </c>
      <c r="M2656" s="2">
        <v>38.768545962301637</v>
      </c>
      <c r="N2656">
        <v>2</v>
      </c>
      <c r="O2656" t="s">
        <v>126</v>
      </c>
      <c r="P2656" t="s">
        <v>22</v>
      </c>
      <c r="T2656">
        <v>38.76858</v>
      </c>
    </row>
    <row r="2657" spans="1:20">
      <c r="A2657">
        <v>137</v>
      </c>
      <c r="B2657" t="s">
        <v>3065</v>
      </c>
      <c r="C2657" t="s">
        <v>3025</v>
      </c>
      <c r="D2657" t="s">
        <v>26</v>
      </c>
      <c r="E2657" t="s">
        <v>1622</v>
      </c>
      <c r="F2657" t="s">
        <v>224</v>
      </c>
      <c r="G2657" t="s">
        <v>225</v>
      </c>
      <c r="H2657" t="s">
        <v>3026</v>
      </c>
      <c r="I2657" t="s">
        <v>3025</v>
      </c>
      <c r="J2657" t="s">
        <v>3058</v>
      </c>
      <c r="K2657" t="s">
        <v>228</v>
      </c>
      <c r="L2657" t="s">
        <v>229</v>
      </c>
      <c r="M2657" s="2">
        <v>31.663210665553045</v>
      </c>
      <c r="N2657">
        <v>2</v>
      </c>
      <c r="O2657" t="s">
        <v>126</v>
      </c>
      <c r="P2657" t="s">
        <v>22</v>
      </c>
      <c r="T2657">
        <v>31.663239000000001</v>
      </c>
    </row>
    <row r="2658" spans="1:20">
      <c r="A2658">
        <v>149</v>
      </c>
      <c r="B2658" t="s">
        <v>3067</v>
      </c>
      <c r="C2658" t="s">
        <v>3025</v>
      </c>
      <c r="D2658" t="s">
        <v>26</v>
      </c>
      <c r="E2658" t="s">
        <v>1622</v>
      </c>
      <c r="F2658" t="s">
        <v>224</v>
      </c>
      <c r="G2658" t="s">
        <v>225</v>
      </c>
      <c r="H2658" t="s">
        <v>3026</v>
      </c>
      <c r="I2658" t="s">
        <v>3025</v>
      </c>
      <c r="J2658" t="s">
        <v>3058</v>
      </c>
      <c r="K2658" t="s">
        <v>228</v>
      </c>
      <c r="L2658" t="s">
        <v>229</v>
      </c>
      <c r="M2658" s="2">
        <v>27.492564593536716</v>
      </c>
      <c r="N2658">
        <v>2</v>
      </c>
      <c r="O2658" t="s">
        <v>126</v>
      </c>
      <c r="P2658" t="s">
        <v>22</v>
      </c>
      <c r="T2658">
        <v>27.492588999999999</v>
      </c>
    </row>
    <row r="2659" spans="1:20">
      <c r="A2659">
        <v>133</v>
      </c>
      <c r="B2659" t="s">
        <v>3090</v>
      </c>
      <c r="C2659" t="s">
        <v>3025</v>
      </c>
      <c r="D2659" t="s">
        <v>26</v>
      </c>
      <c r="E2659" t="s">
        <v>1622</v>
      </c>
      <c r="F2659" t="s">
        <v>224</v>
      </c>
      <c r="G2659" t="s">
        <v>225</v>
      </c>
      <c r="H2659" t="s">
        <v>3026</v>
      </c>
      <c r="I2659" t="s">
        <v>3025</v>
      </c>
      <c r="J2659" t="s">
        <v>3058</v>
      </c>
      <c r="K2659" t="s">
        <v>3030</v>
      </c>
      <c r="L2659" t="s">
        <v>3031</v>
      </c>
      <c r="M2659" s="2">
        <v>36.782882028041492</v>
      </c>
      <c r="N2659">
        <v>2</v>
      </c>
      <c r="O2659" t="s">
        <v>126</v>
      </c>
      <c r="P2659" t="s">
        <v>22</v>
      </c>
      <c r="T2659">
        <v>36.782915000000003</v>
      </c>
    </row>
    <row r="2660" spans="1:20">
      <c r="A2660">
        <v>73</v>
      </c>
      <c r="B2660" t="s">
        <v>3197</v>
      </c>
      <c r="C2660" t="s">
        <v>3025</v>
      </c>
      <c r="D2660" t="s">
        <v>26</v>
      </c>
      <c r="E2660" t="s">
        <v>1622</v>
      </c>
      <c r="F2660" t="s">
        <v>224</v>
      </c>
      <c r="G2660" t="s">
        <v>225</v>
      </c>
      <c r="H2660" t="s">
        <v>3026</v>
      </c>
      <c r="I2660" t="s">
        <v>3025</v>
      </c>
      <c r="J2660" t="s">
        <v>3058</v>
      </c>
      <c r="K2660" t="s">
        <v>989</v>
      </c>
      <c r="L2660" t="s">
        <v>990</v>
      </c>
      <c r="M2660" s="2">
        <v>13.388078622438137</v>
      </c>
      <c r="N2660">
        <v>2</v>
      </c>
      <c r="O2660" t="s">
        <v>126</v>
      </c>
      <c r="P2660" t="s">
        <v>22</v>
      </c>
      <c r="T2660">
        <v>13.38809</v>
      </c>
    </row>
    <row r="2661" spans="1:20">
      <c r="A2661">
        <v>61</v>
      </c>
      <c r="B2661" t="s">
        <v>3210</v>
      </c>
      <c r="C2661" t="s">
        <v>3025</v>
      </c>
      <c r="D2661" t="s">
        <v>26</v>
      </c>
      <c r="E2661" t="s">
        <v>1622</v>
      </c>
      <c r="F2661" t="s">
        <v>224</v>
      </c>
      <c r="G2661" t="s">
        <v>225</v>
      </c>
      <c r="H2661" t="s">
        <v>3026</v>
      </c>
      <c r="I2661" t="s">
        <v>3025</v>
      </c>
      <c r="J2661" t="s">
        <v>3058</v>
      </c>
      <c r="K2661" t="s">
        <v>1136</v>
      </c>
      <c r="L2661" t="s">
        <v>3051</v>
      </c>
      <c r="M2661" s="2">
        <v>41.633588376420235</v>
      </c>
      <c r="N2661">
        <v>2</v>
      </c>
      <c r="O2661" t="s">
        <v>126</v>
      </c>
      <c r="P2661" t="s">
        <v>22</v>
      </c>
      <c r="T2661">
        <v>41.633625000000002</v>
      </c>
    </row>
    <row r="2662" spans="1:20">
      <c r="A2662">
        <v>86</v>
      </c>
      <c r="B2662" t="s">
        <v>3211</v>
      </c>
      <c r="C2662" t="s">
        <v>3025</v>
      </c>
      <c r="D2662" t="s">
        <v>26</v>
      </c>
      <c r="E2662" t="s">
        <v>1622</v>
      </c>
      <c r="F2662" t="s">
        <v>224</v>
      </c>
      <c r="G2662" t="s">
        <v>225</v>
      </c>
      <c r="H2662" t="s">
        <v>3026</v>
      </c>
      <c r="I2662" t="s">
        <v>3025</v>
      </c>
      <c r="J2662" t="s">
        <v>3058</v>
      </c>
      <c r="K2662" t="s">
        <v>1136</v>
      </c>
      <c r="L2662" t="s">
        <v>3051</v>
      </c>
      <c r="M2662" s="2">
        <v>9.0756480520699991</v>
      </c>
      <c r="N2662">
        <v>2</v>
      </c>
      <c r="O2662" t="s">
        <v>126</v>
      </c>
      <c r="P2662" t="s">
        <v>22</v>
      </c>
      <c r="T2662">
        <v>9.0756560000000004</v>
      </c>
    </row>
    <row r="2663" spans="1:20">
      <c r="A2663">
        <v>218</v>
      </c>
      <c r="B2663" t="s">
        <v>3246</v>
      </c>
      <c r="C2663" t="s">
        <v>3025</v>
      </c>
      <c r="D2663" t="s">
        <v>26</v>
      </c>
      <c r="E2663" t="s">
        <v>1622</v>
      </c>
      <c r="F2663" t="s">
        <v>224</v>
      </c>
      <c r="G2663" t="s">
        <v>225</v>
      </c>
      <c r="H2663" t="s">
        <v>3026</v>
      </c>
      <c r="I2663" t="s">
        <v>3025</v>
      </c>
      <c r="J2663" t="s">
        <v>3058</v>
      </c>
      <c r="K2663" t="s">
        <v>128</v>
      </c>
      <c r="L2663" t="s">
        <v>129</v>
      </c>
      <c r="M2663" s="2">
        <v>0.40174685929337806</v>
      </c>
      <c r="N2663">
        <v>2</v>
      </c>
      <c r="O2663" t="s">
        <v>126</v>
      </c>
      <c r="P2663" t="s">
        <v>22</v>
      </c>
      <c r="T2663">
        <v>0.40174700000000002</v>
      </c>
    </row>
    <row r="2664" spans="1:20">
      <c r="A2664">
        <v>10</v>
      </c>
      <c r="B2664" t="s">
        <v>3114</v>
      </c>
      <c r="C2664" t="s">
        <v>3025</v>
      </c>
      <c r="D2664" t="s">
        <v>26</v>
      </c>
      <c r="E2664" t="s">
        <v>1622</v>
      </c>
      <c r="F2664" t="s">
        <v>224</v>
      </c>
      <c r="G2664" t="s">
        <v>225</v>
      </c>
      <c r="H2664" t="s">
        <v>3026</v>
      </c>
      <c r="I2664" t="s">
        <v>3025</v>
      </c>
      <c r="J2664" t="s">
        <v>3058</v>
      </c>
      <c r="K2664" t="s">
        <v>23</v>
      </c>
      <c r="L2664" t="s">
        <v>24</v>
      </c>
      <c r="M2664" s="2">
        <v>7.8281037384540104</v>
      </c>
      <c r="N2664">
        <v>4</v>
      </c>
      <c r="O2664" t="s">
        <v>25</v>
      </c>
      <c r="P2664" t="s">
        <v>22</v>
      </c>
      <c r="T2664">
        <v>7.8281109999999998</v>
      </c>
    </row>
    <row r="2665" spans="1:20">
      <c r="A2665">
        <v>11</v>
      </c>
      <c r="B2665" t="s">
        <v>3115</v>
      </c>
      <c r="C2665" t="s">
        <v>3025</v>
      </c>
      <c r="D2665" t="s">
        <v>26</v>
      </c>
      <c r="E2665" t="s">
        <v>1622</v>
      </c>
      <c r="F2665" t="s">
        <v>224</v>
      </c>
      <c r="G2665" t="s">
        <v>225</v>
      </c>
      <c r="H2665" t="s">
        <v>3026</v>
      </c>
      <c r="I2665" t="s">
        <v>3025</v>
      </c>
      <c r="J2665" t="s">
        <v>3058</v>
      </c>
      <c r="K2665" t="s">
        <v>23</v>
      </c>
      <c r="L2665" t="s">
        <v>24</v>
      </c>
      <c r="M2665" s="2">
        <v>4.9415452652179708</v>
      </c>
      <c r="N2665">
        <v>4</v>
      </c>
      <c r="O2665" t="s">
        <v>25</v>
      </c>
      <c r="P2665" t="s">
        <v>22</v>
      </c>
      <c r="T2665">
        <v>4.9415500000000003</v>
      </c>
    </row>
    <row r="2666" spans="1:20">
      <c r="A2666">
        <v>13</v>
      </c>
      <c r="B2666" t="s">
        <v>3116</v>
      </c>
      <c r="C2666" t="s">
        <v>3025</v>
      </c>
      <c r="D2666" t="s">
        <v>26</v>
      </c>
      <c r="E2666" t="s">
        <v>1622</v>
      </c>
      <c r="F2666" t="s">
        <v>224</v>
      </c>
      <c r="G2666" t="s">
        <v>225</v>
      </c>
      <c r="H2666" t="s">
        <v>3026</v>
      </c>
      <c r="I2666" t="s">
        <v>3025</v>
      </c>
      <c r="J2666" t="s">
        <v>3058</v>
      </c>
      <c r="K2666" t="s">
        <v>23</v>
      </c>
      <c r="L2666" t="s">
        <v>24</v>
      </c>
      <c r="M2666" s="2">
        <v>7.1521937937067248</v>
      </c>
      <c r="N2666">
        <v>4</v>
      </c>
      <c r="O2666" t="s">
        <v>25</v>
      </c>
      <c r="P2666" t="s">
        <v>22</v>
      </c>
      <c r="T2666">
        <v>7.1521999999999997</v>
      </c>
    </row>
    <row r="2667" spans="1:20">
      <c r="A2667">
        <v>18</v>
      </c>
      <c r="B2667" t="s">
        <v>3117</v>
      </c>
      <c r="C2667" t="s">
        <v>3025</v>
      </c>
      <c r="D2667" t="s">
        <v>26</v>
      </c>
      <c r="E2667" t="s">
        <v>1622</v>
      </c>
      <c r="F2667" t="s">
        <v>224</v>
      </c>
      <c r="G2667" t="s">
        <v>225</v>
      </c>
      <c r="H2667" t="s">
        <v>3026</v>
      </c>
      <c r="I2667" t="s">
        <v>3025</v>
      </c>
      <c r="J2667" t="s">
        <v>3058</v>
      </c>
      <c r="K2667" t="s">
        <v>23</v>
      </c>
      <c r="L2667" t="s">
        <v>24</v>
      </c>
      <c r="M2667" s="2">
        <v>3.761942437593591</v>
      </c>
      <c r="N2667">
        <v>4</v>
      </c>
      <c r="O2667" t="s">
        <v>25</v>
      </c>
      <c r="P2667" t="s">
        <v>22</v>
      </c>
      <c r="T2667">
        <v>3.761946</v>
      </c>
    </row>
    <row r="2668" spans="1:20">
      <c r="A2668">
        <v>20</v>
      </c>
      <c r="B2668" t="s">
        <v>3118</v>
      </c>
      <c r="C2668" t="s">
        <v>3025</v>
      </c>
      <c r="D2668" t="s">
        <v>26</v>
      </c>
      <c r="E2668" t="s">
        <v>1622</v>
      </c>
      <c r="F2668" t="s">
        <v>224</v>
      </c>
      <c r="G2668" t="s">
        <v>225</v>
      </c>
      <c r="H2668" t="s">
        <v>3026</v>
      </c>
      <c r="I2668" t="s">
        <v>3025</v>
      </c>
      <c r="J2668" t="s">
        <v>3058</v>
      </c>
      <c r="K2668" t="s">
        <v>23</v>
      </c>
      <c r="L2668" t="s">
        <v>24</v>
      </c>
      <c r="M2668" s="2">
        <v>9.3580501892825545</v>
      </c>
      <c r="N2668">
        <v>4</v>
      </c>
      <c r="O2668" t="s">
        <v>25</v>
      </c>
      <c r="P2668" t="s">
        <v>22</v>
      </c>
      <c r="T2668">
        <v>9.3580579999999998</v>
      </c>
    </row>
    <row r="2669" spans="1:20">
      <c r="A2669">
        <v>25</v>
      </c>
      <c r="B2669" t="s">
        <v>3119</v>
      </c>
      <c r="C2669" t="s">
        <v>3025</v>
      </c>
      <c r="D2669" t="s">
        <v>26</v>
      </c>
      <c r="E2669" t="s">
        <v>1622</v>
      </c>
      <c r="F2669" t="s">
        <v>224</v>
      </c>
      <c r="G2669" t="s">
        <v>225</v>
      </c>
      <c r="H2669" t="s">
        <v>3026</v>
      </c>
      <c r="I2669" t="s">
        <v>3025</v>
      </c>
      <c r="J2669" t="s">
        <v>3058</v>
      </c>
      <c r="K2669" t="s">
        <v>23</v>
      </c>
      <c r="L2669" t="s">
        <v>24</v>
      </c>
      <c r="M2669" s="2">
        <v>3.6880850476665858</v>
      </c>
      <c r="N2669">
        <v>4</v>
      </c>
      <c r="O2669" t="s">
        <v>25</v>
      </c>
      <c r="P2669" t="s">
        <v>22</v>
      </c>
      <c r="T2669">
        <v>3.688088</v>
      </c>
    </row>
    <row r="2670" spans="1:20">
      <c r="A2670">
        <v>26</v>
      </c>
      <c r="B2670" t="s">
        <v>3120</v>
      </c>
      <c r="C2670" t="s">
        <v>3025</v>
      </c>
      <c r="D2670" t="s">
        <v>26</v>
      </c>
      <c r="E2670" t="s">
        <v>1622</v>
      </c>
      <c r="F2670" t="s">
        <v>224</v>
      </c>
      <c r="G2670" t="s">
        <v>225</v>
      </c>
      <c r="H2670" t="s">
        <v>3026</v>
      </c>
      <c r="I2670" t="s">
        <v>3025</v>
      </c>
      <c r="J2670" t="s">
        <v>3058</v>
      </c>
      <c r="K2670" t="s">
        <v>23</v>
      </c>
      <c r="L2670" t="s">
        <v>24</v>
      </c>
      <c r="M2670" s="2">
        <v>1.6638420723721601</v>
      </c>
      <c r="N2670">
        <v>4</v>
      </c>
      <c r="O2670" t="s">
        <v>25</v>
      </c>
      <c r="P2670" t="s">
        <v>22</v>
      </c>
      <c r="T2670">
        <v>1.6638440000000001</v>
      </c>
    </row>
    <row r="2671" spans="1:20">
      <c r="A2671">
        <v>27</v>
      </c>
      <c r="B2671" t="s">
        <v>3121</v>
      </c>
      <c r="C2671" t="s">
        <v>3025</v>
      </c>
      <c r="D2671" t="s">
        <v>26</v>
      </c>
      <c r="E2671" t="s">
        <v>1622</v>
      </c>
      <c r="F2671" t="s">
        <v>224</v>
      </c>
      <c r="G2671" t="s">
        <v>225</v>
      </c>
      <c r="H2671" t="s">
        <v>3026</v>
      </c>
      <c r="I2671" t="s">
        <v>3025</v>
      </c>
      <c r="J2671" t="s">
        <v>3058</v>
      </c>
      <c r="K2671" t="s">
        <v>23</v>
      </c>
      <c r="L2671" t="s">
        <v>24</v>
      </c>
      <c r="M2671" s="2">
        <v>2.3390563730892593</v>
      </c>
      <c r="N2671">
        <v>4</v>
      </c>
      <c r="O2671" t="s">
        <v>25</v>
      </c>
      <c r="P2671" t="s">
        <v>22</v>
      </c>
      <c r="T2671">
        <v>2.3390580000000001</v>
      </c>
    </row>
    <row r="2672" spans="1:20">
      <c r="A2672">
        <v>30</v>
      </c>
      <c r="B2672" t="s">
        <v>3122</v>
      </c>
      <c r="C2672" t="s">
        <v>3025</v>
      </c>
      <c r="D2672" t="s">
        <v>26</v>
      </c>
      <c r="E2672" t="s">
        <v>1622</v>
      </c>
      <c r="F2672" t="s">
        <v>224</v>
      </c>
      <c r="G2672" t="s">
        <v>225</v>
      </c>
      <c r="H2672" t="s">
        <v>3026</v>
      </c>
      <c r="I2672" t="s">
        <v>3025</v>
      </c>
      <c r="J2672" t="s">
        <v>3058</v>
      </c>
      <c r="K2672" t="s">
        <v>23</v>
      </c>
      <c r="L2672" t="s">
        <v>24</v>
      </c>
      <c r="M2672" s="2">
        <v>1.713699516415196</v>
      </c>
      <c r="N2672">
        <v>4</v>
      </c>
      <c r="O2672" t="s">
        <v>25</v>
      </c>
      <c r="P2672" t="s">
        <v>22</v>
      </c>
      <c r="T2672">
        <v>1.7137009999999999</v>
      </c>
    </row>
    <row r="2673" spans="1:20">
      <c r="A2673">
        <v>34</v>
      </c>
      <c r="B2673" t="s">
        <v>3070</v>
      </c>
      <c r="C2673" t="s">
        <v>3025</v>
      </c>
      <c r="D2673" t="s">
        <v>26</v>
      </c>
      <c r="E2673" t="s">
        <v>1622</v>
      </c>
      <c r="F2673" t="s">
        <v>224</v>
      </c>
      <c r="G2673" t="s">
        <v>225</v>
      </c>
      <c r="H2673" t="s">
        <v>3026</v>
      </c>
      <c r="I2673" t="s">
        <v>3025</v>
      </c>
      <c r="J2673" t="s">
        <v>3058</v>
      </c>
      <c r="K2673" t="s">
        <v>23</v>
      </c>
      <c r="L2673" t="s">
        <v>24</v>
      </c>
      <c r="M2673" s="2">
        <v>4.4138853871890804</v>
      </c>
      <c r="N2673">
        <v>4</v>
      </c>
      <c r="O2673" t="s">
        <v>25</v>
      </c>
      <c r="P2673" t="s">
        <v>22</v>
      </c>
      <c r="T2673">
        <v>7.59415</v>
      </c>
    </row>
    <row r="2674" spans="1:20">
      <c r="A2674">
        <v>38</v>
      </c>
      <c r="B2674" t="s">
        <v>3123</v>
      </c>
      <c r="C2674" t="s">
        <v>3025</v>
      </c>
      <c r="D2674" t="s">
        <v>26</v>
      </c>
      <c r="E2674" t="s">
        <v>1622</v>
      </c>
      <c r="F2674" t="s">
        <v>224</v>
      </c>
      <c r="G2674" t="s">
        <v>225</v>
      </c>
      <c r="H2674" t="s">
        <v>3026</v>
      </c>
      <c r="I2674" t="s">
        <v>3025</v>
      </c>
      <c r="J2674" t="s">
        <v>3058</v>
      </c>
      <c r="K2674" t="s">
        <v>23</v>
      </c>
      <c r="L2674" t="s">
        <v>24</v>
      </c>
      <c r="M2674" s="2">
        <v>8.6751359960562002</v>
      </c>
      <c r="N2674">
        <v>4</v>
      </c>
      <c r="O2674" t="s">
        <v>25</v>
      </c>
      <c r="P2674" t="s">
        <v>22</v>
      </c>
      <c r="T2674">
        <v>8.6751439999999995</v>
      </c>
    </row>
    <row r="2675" spans="1:20">
      <c r="A2675">
        <v>39</v>
      </c>
      <c r="B2675" t="s">
        <v>3124</v>
      </c>
      <c r="C2675" t="s">
        <v>3025</v>
      </c>
      <c r="D2675" t="s">
        <v>26</v>
      </c>
      <c r="E2675" t="s">
        <v>1622</v>
      </c>
      <c r="F2675" t="s">
        <v>224</v>
      </c>
      <c r="G2675" t="s">
        <v>225</v>
      </c>
      <c r="H2675" t="s">
        <v>3026</v>
      </c>
      <c r="I2675" t="s">
        <v>3025</v>
      </c>
      <c r="J2675" t="s">
        <v>3058</v>
      </c>
      <c r="K2675" t="s">
        <v>23</v>
      </c>
      <c r="L2675" t="s">
        <v>24</v>
      </c>
      <c r="M2675" s="2">
        <v>0.85313816959321542</v>
      </c>
      <c r="N2675">
        <v>4</v>
      </c>
      <c r="O2675" t="s">
        <v>25</v>
      </c>
      <c r="P2675" t="s">
        <v>22</v>
      </c>
      <c r="T2675">
        <v>0.85313899999999998</v>
      </c>
    </row>
    <row r="2676" spans="1:20">
      <c r="A2676">
        <v>41</v>
      </c>
      <c r="B2676" t="s">
        <v>3125</v>
      </c>
      <c r="C2676" t="s">
        <v>3025</v>
      </c>
      <c r="D2676" t="s">
        <v>26</v>
      </c>
      <c r="E2676" t="s">
        <v>1622</v>
      </c>
      <c r="F2676" t="s">
        <v>224</v>
      </c>
      <c r="G2676" t="s">
        <v>225</v>
      </c>
      <c r="H2676" t="s">
        <v>3026</v>
      </c>
      <c r="I2676" t="s">
        <v>3025</v>
      </c>
      <c r="J2676" t="s">
        <v>3058</v>
      </c>
      <c r="K2676" t="s">
        <v>23</v>
      </c>
      <c r="L2676" t="s">
        <v>24</v>
      </c>
      <c r="M2676" s="2">
        <v>23.431595793034599</v>
      </c>
      <c r="N2676">
        <v>4</v>
      </c>
      <c r="O2676" t="s">
        <v>25</v>
      </c>
      <c r="P2676" t="s">
        <v>22</v>
      </c>
      <c r="T2676">
        <v>23.431616999999999</v>
      </c>
    </row>
    <row r="2677" spans="1:20">
      <c r="A2677">
        <v>43</v>
      </c>
      <c r="B2677" t="s">
        <v>3126</v>
      </c>
      <c r="C2677" t="s">
        <v>3025</v>
      </c>
      <c r="D2677" t="s">
        <v>26</v>
      </c>
      <c r="E2677" t="s">
        <v>1622</v>
      </c>
      <c r="F2677" t="s">
        <v>224</v>
      </c>
      <c r="G2677" t="s">
        <v>225</v>
      </c>
      <c r="H2677" t="s">
        <v>3026</v>
      </c>
      <c r="I2677" t="s">
        <v>3025</v>
      </c>
      <c r="J2677" t="s">
        <v>3058</v>
      </c>
      <c r="K2677" t="s">
        <v>23</v>
      </c>
      <c r="L2677" t="s">
        <v>24</v>
      </c>
      <c r="M2677" s="2">
        <v>9.1156376921860396</v>
      </c>
      <c r="N2677">
        <v>4</v>
      </c>
      <c r="O2677" t="s">
        <v>25</v>
      </c>
      <c r="P2677" t="s">
        <v>22</v>
      </c>
      <c r="T2677">
        <v>9.1156459999999999</v>
      </c>
    </row>
    <row r="2678" spans="1:20">
      <c r="A2678">
        <v>48</v>
      </c>
      <c r="B2678" t="s">
        <v>3127</v>
      </c>
      <c r="C2678" t="s">
        <v>3025</v>
      </c>
      <c r="D2678" t="s">
        <v>26</v>
      </c>
      <c r="E2678" t="s">
        <v>1622</v>
      </c>
      <c r="F2678" t="s">
        <v>224</v>
      </c>
      <c r="G2678" t="s">
        <v>225</v>
      </c>
      <c r="H2678" t="s">
        <v>3026</v>
      </c>
      <c r="I2678" t="s">
        <v>3025</v>
      </c>
      <c r="J2678" t="s">
        <v>3058</v>
      </c>
      <c r="K2678" t="s">
        <v>23</v>
      </c>
      <c r="L2678" t="s">
        <v>24</v>
      </c>
      <c r="M2678" s="2">
        <v>19.036935845569158</v>
      </c>
      <c r="N2678">
        <v>4</v>
      </c>
      <c r="O2678" t="s">
        <v>25</v>
      </c>
      <c r="P2678" t="s">
        <v>22</v>
      </c>
      <c r="T2678">
        <v>19.036953</v>
      </c>
    </row>
    <row r="2679" spans="1:20">
      <c r="A2679">
        <v>54</v>
      </c>
      <c r="B2679" t="s">
        <v>3128</v>
      </c>
      <c r="C2679" t="s">
        <v>3025</v>
      </c>
      <c r="D2679" t="s">
        <v>26</v>
      </c>
      <c r="E2679" t="s">
        <v>1622</v>
      </c>
      <c r="F2679" t="s">
        <v>224</v>
      </c>
      <c r="G2679" t="s">
        <v>225</v>
      </c>
      <c r="H2679" t="s">
        <v>3026</v>
      </c>
      <c r="I2679" t="s">
        <v>3025</v>
      </c>
      <c r="J2679" t="s">
        <v>3058</v>
      </c>
      <c r="K2679" t="s">
        <v>23</v>
      </c>
      <c r="L2679" t="s">
        <v>24</v>
      </c>
      <c r="M2679" s="2">
        <v>1.5691043189040392</v>
      </c>
      <c r="N2679">
        <v>4</v>
      </c>
      <c r="O2679" t="s">
        <v>25</v>
      </c>
      <c r="P2679" t="s">
        <v>22</v>
      </c>
      <c r="T2679">
        <v>1.5691059999999999</v>
      </c>
    </row>
    <row r="2680" spans="1:20">
      <c r="A2680">
        <v>55</v>
      </c>
      <c r="B2680" t="s">
        <v>3129</v>
      </c>
      <c r="C2680" t="s">
        <v>3025</v>
      </c>
      <c r="D2680" t="s">
        <v>26</v>
      </c>
      <c r="E2680" t="s">
        <v>1622</v>
      </c>
      <c r="F2680" t="s">
        <v>224</v>
      </c>
      <c r="G2680" t="s">
        <v>225</v>
      </c>
      <c r="H2680" t="s">
        <v>3026</v>
      </c>
      <c r="I2680" t="s">
        <v>3025</v>
      </c>
      <c r="J2680" t="s">
        <v>3058</v>
      </c>
      <c r="K2680" t="s">
        <v>23</v>
      </c>
      <c r="L2680" t="s">
        <v>24</v>
      </c>
      <c r="M2680" s="2">
        <v>4.7223717467369761</v>
      </c>
      <c r="N2680">
        <v>4</v>
      </c>
      <c r="O2680" t="s">
        <v>25</v>
      </c>
      <c r="P2680" t="s">
        <v>22</v>
      </c>
      <c r="T2680">
        <v>4.7223759999999997</v>
      </c>
    </row>
    <row r="2681" spans="1:20">
      <c r="A2681">
        <v>56</v>
      </c>
      <c r="B2681" t="s">
        <v>3130</v>
      </c>
      <c r="C2681" t="s">
        <v>3025</v>
      </c>
      <c r="D2681" t="s">
        <v>26</v>
      </c>
      <c r="E2681" t="s">
        <v>1622</v>
      </c>
      <c r="F2681" t="s">
        <v>224</v>
      </c>
      <c r="G2681" t="s">
        <v>225</v>
      </c>
      <c r="H2681" t="s">
        <v>3026</v>
      </c>
      <c r="I2681" t="s">
        <v>3025</v>
      </c>
      <c r="J2681" t="s">
        <v>3058</v>
      </c>
      <c r="K2681" t="s">
        <v>23</v>
      </c>
      <c r="L2681" t="s">
        <v>24</v>
      </c>
      <c r="M2681" s="2">
        <v>8.3374201862678721</v>
      </c>
      <c r="N2681">
        <v>4</v>
      </c>
      <c r="O2681" t="s">
        <v>25</v>
      </c>
      <c r="P2681" t="s">
        <v>22</v>
      </c>
      <c r="T2681">
        <v>8.3374279999999992</v>
      </c>
    </row>
    <row r="2682" spans="1:20">
      <c r="A2682">
        <v>57</v>
      </c>
      <c r="B2682" t="s">
        <v>3131</v>
      </c>
      <c r="C2682" t="s">
        <v>3025</v>
      </c>
      <c r="D2682" t="s">
        <v>26</v>
      </c>
      <c r="E2682" t="s">
        <v>1622</v>
      </c>
      <c r="F2682" t="s">
        <v>224</v>
      </c>
      <c r="G2682" t="s">
        <v>225</v>
      </c>
      <c r="H2682" t="s">
        <v>3026</v>
      </c>
      <c r="I2682" t="s">
        <v>3025</v>
      </c>
      <c r="J2682" t="s">
        <v>3058</v>
      </c>
      <c r="K2682" t="s">
        <v>23</v>
      </c>
      <c r="L2682" t="s">
        <v>24</v>
      </c>
      <c r="M2682" s="2">
        <v>21.437396044093447</v>
      </c>
      <c r="N2682">
        <v>4</v>
      </c>
      <c r="O2682" t="s">
        <v>25</v>
      </c>
      <c r="P2682" t="s">
        <v>22</v>
      </c>
      <c r="T2682">
        <v>21.437415000000001</v>
      </c>
    </row>
    <row r="2683" spans="1:20">
      <c r="A2683">
        <v>58</v>
      </c>
      <c r="B2683" t="s">
        <v>3132</v>
      </c>
      <c r="C2683" t="s">
        <v>3025</v>
      </c>
      <c r="D2683" t="s">
        <v>26</v>
      </c>
      <c r="E2683" t="s">
        <v>1622</v>
      </c>
      <c r="F2683" t="s">
        <v>224</v>
      </c>
      <c r="G2683" t="s">
        <v>225</v>
      </c>
      <c r="H2683" t="s">
        <v>3026</v>
      </c>
      <c r="I2683" t="s">
        <v>3025</v>
      </c>
      <c r="J2683" t="s">
        <v>3058</v>
      </c>
      <c r="K2683" t="s">
        <v>23</v>
      </c>
      <c r="L2683" t="s">
        <v>24</v>
      </c>
      <c r="M2683" s="2">
        <v>4.3581430669704408</v>
      </c>
      <c r="N2683">
        <v>4</v>
      </c>
      <c r="O2683" t="s">
        <v>25</v>
      </c>
      <c r="P2683" t="s">
        <v>22</v>
      </c>
      <c r="T2683">
        <v>4.3581469999999998</v>
      </c>
    </row>
    <row r="2684" spans="1:20">
      <c r="A2684">
        <v>59</v>
      </c>
      <c r="B2684" t="s">
        <v>3133</v>
      </c>
      <c r="C2684" t="s">
        <v>3025</v>
      </c>
      <c r="D2684" t="s">
        <v>26</v>
      </c>
      <c r="E2684" t="s">
        <v>1622</v>
      </c>
      <c r="F2684" t="s">
        <v>224</v>
      </c>
      <c r="G2684" t="s">
        <v>225</v>
      </c>
      <c r="H2684" t="s">
        <v>3026</v>
      </c>
      <c r="I2684" t="s">
        <v>3025</v>
      </c>
      <c r="J2684" t="s">
        <v>3058</v>
      </c>
      <c r="K2684" t="s">
        <v>23</v>
      </c>
      <c r="L2684" t="s">
        <v>24</v>
      </c>
      <c r="M2684" s="2">
        <v>4.4932312024631438</v>
      </c>
      <c r="N2684">
        <v>4</v>
      </c>
      <c r="O2684" t="s">
        <v>25</v>
      </c>
      <c r="P2684" t="s">
        <v>22</v>
      </c>
      <c r="T2684">
        <v>4.4932350000000003</v>
      </c>
    </row>
    <row r="2685" spans="1:20">
      <c r="A2685">
        <v>60</v>
      </c>
      <c r="B2685" t="s">
        <v>3134</v>
      </c>
      <c r="C2685" t="s">
        <v>3025</v>
      </c>
      <c r="D2685" t="s">
        <v>26</v>
      </c>
      <c r="E2685" t="s">
        <v>1622</v>
      </c>
      <c r="F2685" t="s">
        <v>224</v>
      </c>
      <c r="G2685" t="s">
        <v>225</v>
      </c>
      <c r="H2685" t="s">
        <v>3026</v>
      </c>
      <c r="I2685" t="s">
        <v>3025</v>
      </c>
      <c r="J2685" t="s">
        <v>3058</v>
      </c>
      <c r="K2685" t="s">
        <v>23</v>
      </c>
      <c r="L2685" t="s">
        <v>24</v>
      </c>
      <c r="M2685" s="2">
        <v>2.5004510593398335</v>
      </c>
      <c r="N2685">
        <v>4</v>
      </c>
      <c r="O2685" t="s">
        <v>25</v>
      </c>
      <c r="P2685" t="s">
        <v>22</v>
      </c>
      <c r="T2685">
        <v>2.5004529999999998</v>
      </c>
    </row>
    <row r="2686" spans="1:20">
      <c r="A2686">
        <v>62</v>
      </c>
      <c r="B2686" t="s">
        <v>3135</v>
      </c>
      <c r="C2686" t="s">
        <v>3025</v>
      </c>
      <c r="D2686" t="s">
        <v>26</v>
      </c>
      <c r="E2686" t="s">
        <v>1622</v>
      </c>
      <c r="F2686" t="s">
        <v>224</v>
      </c>
      <c r="G2686" t="s">
        <v>225</v>
      </c>
      <c r="H2686" t="s">
        <v>3026</v>
      </c>
      <c r="I2686" t="s">
        <v>3025</v>
      </c>
      <c r="J2686" t="s">
        <v>3058</v>
      </c>
      <c r="K2686" t="s">
        <v>23</v>
      </c>
      <c r="L2686" t="s">
        <v>24</v>
      </c>
      <c r="M2686" s="2">
        <v>6.4482455983157312</v>
      </c>
      <c r="N2686">
        <v>4</v>
      </c>
      <c r="O2686" t="s">
        <v>25</v>
      </c>
      <c r="P2686" t="s">
        <v>22</v>
      </c>
      <c r="T2686">
        <v>6.448251</v>
      </c>
    </row>
    <row r="2687" spans="1:20">
      <c r="A2687">
        <v>63</v>
      </c>
      <c r="B2687" t="s">
        <v>3136</v>
      </c>
      <c r="C2687" t="s">
        <v>3025</v>
      </c>
      <c r="D2687" t="s">
        <v>26</v>
      </c>
      <c r="E2687" t="s">
        <v>1622</v>
      </c>
      <c r="F2687" t="s">
        <v>224</v>
      </c>
      <c r="G2687" t="s">
        <v>225</v>
      </c>
      <c r="H2687" t="s">
        <v>3026</v>
      </c>
      <c r="I2687" t="s">
        <v>3025</v>
      </c>
      <c r="J2687" t="s">
        <v>3058</v>
      </c>
      <c r="K2687" t="s">
        <v>23</v>
      </c>
      <c r="L2687" t="s">
        <v>24</v>
      </c>
      <c r="M2687" s="2">
        <v>10.607755604839307</v>
      </c>
      <c r="N2687">
        <v>4</v>
      </c>
      <c r="O2687" t="s">
        <v>25</v>
      </c>
      <c r="P2687" t="s">
        <v>22</v>
      </c>
      <c r="T2687">
        <v>10.607765000000001</v>
      </c>
    </row>
    <row r="2688" spans="1:20">
      <c r="A2688">
        <v>64</v>
      </c>
      <c r="B2688" t="s">
        <v>3137</v>
      </c>
      <c r="C2688" t="s">
        <v>3025</v>
      </c>
      <c r="D2688" t="s">
        <v>26</v>
      </c>
      <c r="E2688" t="s">
        <v>1622</v>
      </c>
      <c r="F2688" t="s">
        <v>224</v>
      </c>
      <c r="G2688" t="s">
        <v>225</v>
      </c>
      <c r="H2688" t="s">
        <v>3026</v>
      </c>
      <c r="I2688" t="s">
        <v>3025</v>
      </c>
      <c r="J2688" t="s">
        <v>3058</v>
      </c>
      <c r="K2688" t="s">
        <v>23</v>
      </c>
      <c r="L2688" t="s">
        <v>24</v>
      </c>
      <c r="M2688" s="2">
        <v>9.9318332292196896</v>
      </c>
      <c r="N2688">
        <v>4</v>
      </c>
      <c r="O2688" t="s">
        <v>25</v>
      </c>
      <c r="P2688" t="s">
        <v>22</v>
      </c>
      <c r="T2688">
        <v>9.9318419999999996</v>
      </c>
    </row>
    <row r="2689" spans="1:20">
      <c r="A2689">
        <v>65</v>
      </c>
      <c r="B2689" t="s">
        <v>3138</v>
      </c>
      <c r="C2689" t="s">
        <v>3025</v>
      </c>
      <c r="D2689" t="s">
        <v>26</v>
      </c>
      <c r="E2689" t="s">
        <v>1622</v>
      </c>
      <c r="F2689" t="s">
        <v>224</v>
      </c>
      <c r="G2689" t="s">
        <v>225</v>
      </c>
      <c r="H2689" t="s">
        <v>3026</v>
      </c>
      <c r="I2689" t="s">
        <v>3025</v>
      </c>
      <c r="J2689" t="s">
        <v>3058</v>
      </c>
      <c r="K2689" t="s">
        <v>23</v>
      </c>
      <c r="L2689" t="s">
        <v>24</v>
      </c>
      <c r="M2689" s="2">
        <v>2.7091348507237707</v>
      </c>
      <c r="N2689">
        <v>4</v>
      </c>
      <c r="O2689" t="s">
        <v>25</v>
      </c>
      <c r="P2689" t="s">
        <v>22</v>
      </c>
      <c r="T2689">
        <v>2.7091370000000001</v>
      </c>
    </row>
    <row r="2690" spans="1:20">
      <c r="A2690">
        <v>66</v>
      </c>
      <c r="B2690" t="s">
        <v>3139</v>
      </c>
      <c r="C2690" t="s">
        <v>3025</v>
      </c>
      <c r="D2690" t="s">
        <v>26</v>
      </c>
      <c r="E2690" t="s">
        <v>1622</v>
      </c>
      <c r="F2690" t="s">
        <v>224</v>
      </c>
      <c r="G2690" t="s">
        <v>225</v>
      </c>
      <c r="H2690" t="s">
        <v>3026</v>
      </c>
      <c r="I2690" t="s">
        <v>3025</v>
      </c>
      <c r="J2690" t="s">
        <v>3058</v>
      </c>
      <c r="K2690" t="s">
        <v>23</v>
      </c>
      <c r="L2690" t="s">
        <v>24</v>
      </c>
      <c r="M2690" s="2">
        <v>1.9960496046317391</v>
      </c>
      <c r="N2690">
        <v>4</v>
      </c>
      <c r="O2690" t="s">
        <v>25</v>
      </c>
      <c r="P2690" t="s">
        <v>22</v>
      </c>
      <c r="T2690">
        <v>1.996051</v>
      </c>
    </row>
    <row r="2691" spans="1:20">
      <c r="A2691">
        <v>67</v>
      </c>
      <c r="B2691" t="s">
        <v>3140</v>
      </c>
      <c r="C2691" t="s">
        <v>3025</v>
      </c>
      <c r="D2691" t="s">
        <v>26</v>
      </c>
      <c r="E2691" t="s">
        <v>1622</v>
      </c>
      <c r="F2691" t="s">
        <v>224</v>
      </c>
      <c r="G2691" t="s">
        <v>225</v>
      </c>
      <c r="H2691" t="s">
        <v>3026</v>
      </c>
      <c r="I2691" t="s">
        <v>3025</v>
      </c>
      <c r="J2691" t="s">
        <v>3058</v>
      </c>
      <c r="K2691" t="s">
        <v>23</v>
      </c>
      <c r="L2691" t="s">
        <v>24</v>
      </c>
      <c r="M2691" s="2">
        <v>24.86941439931206</v>
      </c>
      <c r="N2691">
        <v>4</v>
      </c>
      <c r="O2691" t="s">
        <v>25</v>
      </c>
      <c r="P2691" t="s">
        <v>22</v>
      </c>
      <c r="T2691">
        <v>24.869436</v>
      </c>
    </row>
    <row r="2692" spans="1:20">
      <c r="A2692">
        <v>69</v>
      </c>
      <c r="B2692" t="s">
        <v>3141</v>
      </c>
      <c r="C2692" t="s">
        <v>3025</v>
      </c>
      <c r="D2692" t="s">
        <v>26</v>
      </c>
      <c r="E2692" t="s">
        <v>1622</v>
      </c>
      <c r="F2692" t="s">
        <v>224</v>
      </c>
      <c r="G2692" t="s">
        <v>225</v>
      </c>
      <c r="H2692" t="s">
        <v>3026</v>
      </c>
      <c r="I2692" t="s">
        <v>3025</v>
      </c>
      <c r="J2692" t="s">
        <v>3058</v>
      </c>
      <c r="K2692" t="s">
        <v>23</v>
      </c>
      <c r="L2692" t="s">
        <v>24</v>
      </c>
      <c r="M2692" s="2">
        <v>6.5771639263527764</v>
      </c>
      <c r="N2692">
        <v>4</v>
      </c>
      <c r="O2692" t="s">
        <v>25</v>
      </c>
      <c r="P2692" t="s">
        <v>22</v>
      </c>
      <c r="T2692">
        <v>6.5771699999999997</v>
      </c>
    </row>
    <row r="2693" spans="1:20">
      <c r="A2693">
        <v>70</v>
      </c>
      <c r="B2693" t="s">
        <v>3142</v>
      </c>
      <c r="C2693" t="s">
        <v>3025</v>
      </c>
      <c r="D2693" t="s">
        <v>26</v>
      </c>
      <c r="E2693" t="s">
        <v>1622</v>
      </c>
      <c r="F2693" t="s">
        <v>224</v>
      </c>
      <c r="G2693" t="s">
        <v>225</v>
      </c>
      <c r="H2693" t="s">
        <v>3026</v>
      </c>
      <c r="I2693" t="s">
        <v>3025</v>
      </c>
      <c r="J2693" t="s">
        <v>3058</v>
      </c>
      <c r="K2693" t="s">
        <v>23</v>
      </c>
      <c r="L2693" t="s">
        <v>24</v>
      </c>
      <c r="M2693" s="2">
        <v>5.3025466319566279</v>
      </c>
      <c r="N2693">
        <v>4</v>
      </c>
      <c r="O2693" t="s">
        <v>25</v>
      </c>
      <c r="P2693" t="s">
        <v>22</v>
      </c>
      <c r="T2693">
        <v>5.3025510000000002</v>
      </c>
    </row>
    <row r="2694" spans="1:20">
      <c r="A2694">
        <v>85</v>
      </c>
      <c r="B2694" t="s">
        <v>3143</v>
      </c>
      <c r="C2694" t="s">
        <v>3025</v>
      </c>
      <c r="D2694" t="s">
        <v>26</v>
      </c>
      <c r="E2694" t="s">
        <v>1622</v>
      </c>
      <c r="F2694" t="s">
        <v>224</v>
      </c>
      <c r="G2694" t="s">
        <v>225</v>
      </c>
      <c r="H2694" t="s">
        <v>3026</v>
      </c>
      <c r="I2694" t="s">
        <v>3025</v>
      </c>
      <c r="J2694" t="s">
        <v>3058</v>
      </c>
      <c r="K2694" t="s">
        <v>23</v>
      </c>
      <c r="L2694" t="s">
        <v>24</v>
      </c>
      <c r="M2694" s="2">
        <v>2.3776085075836577</v>
      </c>
      <c r="N2694">
        <v>4</v>
      </c>
      <c r="O2694" t="s">
        <v>25</v>
      </c>
      <c r="P2694" t="s">
        <v>22</v>
      </c>
      <c r="T2694">
        <v>2.3776109999999999</v>
      </c>
    </row>
    <row r="2695" spans="1:20">
      <c r="A2695">
        <v>89</v>
      </c>
      <c r="B2695" t="s">
        <v>3144</v>
      </c>
      <c r="C2695" t="s">
        <v>3025</v>
      </c>
      <c r="D2695" t="s">
        <v>26</v>
      </c>
      <c r="E2695" t="s">
        <v>1622</v>
      </c>
      <c r="F2695" t="s">
        <v>224</v>
      </c>
      <c r="G2695" t="s">
        <v>225</v>
      </c>
      <c r="H2695" t="s">
        <v>3026</v>
      </c>
      <c r="I2695" t="s">
        <v>3025</v>
      </c>
      <c r="J2695" t="s">
        <v>3058</v>
      </c>
      <c r="K2695" t="s">
        <v>23</v>
      </c>
      <c r="L2695" t="s">
        <v>24</v>
      </c>
      <c r="M2695" s="2">
        <v>31.471024727072347</v>
      </c>
      <c r="N2695">
        <v>4</v>
      </c>
      <c r="O2695" t="s">
        <v>25</v>
      </c>
      <c r="P2695" t="s">
        <v>22</v>
      </c>
      <c r="T2695">
        <v>31.471053000000001</v>
      </c>
    </row>
    <row r="2696" spans="1:20">
      <c r="A2696">
        <v>90</v>
      </c>
      <c r="B2696" t="s">
        <v>3145</v>
      </c>
      <c r="C2696" t="s">
        <v>3025</v>
      </c>
      <c r="D2696" t="s">
        <v>26</v>
      </c>
      <c r="E2696" t="s">
        <v>1622</v>
      </c>
      <c r="F2696" t="s">
        <v>224</v>
      </c>
      <c r="G2696" t="s">
        <v>225</v>
      </c>
      <c r="H2696" t="s">
        <v>3026</v>
      </c>
      <c r="I2696" t="s">
        <v>3025</v>
      </c>
      <c r="J2696" t="s">
        <v>3058</v>
      </c>
      <c r="K2696" t="s">
        <v>23</v>
      </c>
      <c r="L2696" t="s">
        <v>24</v>
      </c>
      <c r="M2696" s="2">
        <v>8.2488389489629004</v>
      </c>
      <c r="N2696">
        <v>4</v>
      </c>
      <c r="O2696" t="s">
        <v>25</v>
      </c>
      <c r="P2696" t="s">
        <v>22</v>
      </c>
      <c r="T2696">
        <v>8.2488460000000003</v>
      </c>
    </row>
    <row r="2697" spans="1:20">
      <c r="A2697">
        <v>91</v>
      </c>
      <c r="B2697" t="s">
        <v>3146</v>
      </c>
      <c r="C2697" t="s">
        <v>3025</v>
      </c>
      <c r="D2697" t="s">
        <v>26</v>
      </c>
      <c r="E2697" t="s">
        <v>1622</v>
      </c>
      <c r="F2697" t="s">
        <v>224</v>
      </c>
      <c r="G2697" t="s">
        <v>225</v>
      </c>
      <c r="H2697" t="s">
        <v>3026</v>
      </c>
      <c r="I2697" t="s">
        <v>3025</v>
      </c>
      <c r="J2697" t="s">
        <v>3058</v>
      </c>
      <c r="K2697" t="s">
        <v>23</v>
      </c>
      <c r="L2697" t="s">
        <v>24</v>
      </c>
      <c r="M2697" s="2">
        <v>10.719143080067015</v>
      </c>
      <c r="N2697">
        <v>4</v>
      </c>
      <c r="O2697" t="s">
        <v>25</v>
      </c>
      <c r="P2697" t="s">
        <v>22</v>
      </c>
      <c r="T2697">
        <v>10.719153</v>
      </c>
    </row>
    <row r="2698" spans="1:20">
      <c r="A2698">
        <v>92</v>
      </c>
      <c r="B2698" t="s">
        <v>3147</v>
      </c>
      <c r="C2698" t="s">
        <v>3025</v>
      </c>
      <c r="D2698" t="s">
        <v>26</v>
      </c>
      <c r="E2698" t="s">
        <v>1622</v>
      </c>
      <c r="F2698" t="s">
        <v>224</v>
      </c>
      <c r="G2698" t="s">
        <v>225</v>
      </c>
      <c r="H2698" t="s">
        <v>3026</v>
      </c>
      <c r="I2698" t="s">
        <v>3025</v>
      </c>
      <c r="J2698" t="s">
        <v>3058</v>
      </c>
      <c r="K2698" t="s">
        <v>23</v>
      </c>
      <c r="L2698" t="s">
        <v>24</v>
      </c>
      <c r="M2698" s="2">
        <v>7.4829798878636771</v>
      </c>
      <c r="N2698">
        <v>4</v>
      </c>
      <c r="O2698" t="s">
        <v>25</v>
      </c>
      <c r="P2698" t="s">
        <v>22</v>
      </c>
      <c r="T2698">
        <v>7.4829869999999996</v>
      </c>
    </row>
    <row r="2699" spans="1:20">
      <c r="A2699">
        <v>93</v>
      </c>
      <c r="B2699" t="s">
        <v>3148</v>
      </c>
      <c r="C2699" t="s">
        <v>3025</v>
      </c>
      <c r="D2699" t="s">
        <v>26</v>
      </c>
      <c r="E2699" t="s">
        <v>1622</v>
      </c>
      <c r="F2699" t="s">
        <v>224</v>
      </c>
      <c r="G2699" t="s">
        <v>225</v>
      </c>
      <c r="H2699" t="s">
        <v>3026</v>
      </c>
      <c r="I2699" t="s">
        <v>3025</v>
      </c>
      <c r="J2699" t="s">
        <v>3058</v>
      </c>
      <c r="K2699" t="s">
        <v>23</v>
      </c>
      <c r="L2699" t="s">
        <v>24</v>
      </c>
      <c r="M2699" s="2">
        <v>6.4605811794823644</v>
      </c>
      <c r="N2699">
        <v>4</v>
      </c>
      <c r="O2699" t="s">
        <v>25</v>
      </c>
      <c r="P2699" t="s">
        <v>22</v>
      </c>
      <c r="T2699">
        <v>6.4605870000000003</v>
      </c>
    </row>
    <row r="2700" spans="1:20">
      <c r="A2700">
        <v>94</v>
      </c>
      <c r="B2700" t="s">
        <v>3149</v>
      </c>
      <c r="C2700" t="s">
        <v>3025</v>
      </c>
      <c r="D2700" t="s">
        <v>26</v>
      </c>
      <c r="E2700" t="s">
        <v>1622</v>
      </c>
      <c r="F2700" t="s">
        <v>224</v>
      </c>
      <c r="G2700" t="s">
        <v>225</v>
      </c>
      <c r="H2700" t="s">
        <v>3026</v>
      </c>
      <c r="I2700" t="s">
        <v>3025</v>
      </c>
      <c r="J2700" t="s">
        <v>3058</v>
      </c>
      <c r="K2700" t="s">
        <v>23</v>
      </c>
      <c r="L2700" t="s">
        <v>24</v>
      </c>
      <c r="M2700" s="2">
        <v>3.3526445772771973</v>
      </c>
      <c r="N2700">
        <v>4</v>
      </c>
      <c r="O2700" t="s">
        <v>25</v>
      </c>
      <c r="P2700" t="s">
        <v>22</v>
      </c>
      <c r="T2700">
        <v>3.3526479999999999</v>
      </c>
    </row>
    <row r="2701" spans="1:20">
      <c r="A2701">
        <v>95</v>
      </c>
      <c r="B2701" t="s">
        <v>3150</v>
      </c>
      <c r="C2701" t="s">
        <v>3025</v>
      </c>
      <c r="D2701" t="s">
        <v>26</v>
      </c>
      <c r="E2701" t="s">
        <v>1622</v>
      </c>
      <c r="F2701" t="s">
        <v>224</v>
      </c>
      <c r="G2701" t="s">
        <v>225</v>
      </c>
      <c r="H2701" t="s">
        <v>3026</v>
      </c>
      <c r="I2701" t="s">
        <v>3025</v>
      </c>
      <c r="J2701" t="s">
        <v>3058</v>
      </c>
      <c r="K2701" t="s">
        <v>23</v>
      </c>
      <c r="L2701" t="s">
        <v>24</v>
      </c>
      <c r="M2701" s="2">
        <v>4.710704899106962</v>
      </c>
      <c r="N2701">
        <v>4</v>
      </c>
      <c r="O2701" t="s">
        <v>25</v>
      </c>
      <c r="P2701" t="s">
        <v>22</v>
      </c>
      <c r="T2701">
        <v>4.7107089999999996</v>
      </c>
    </row>
    <row r="2702" spans="1:20">
      <c r="A2702">
        <v>96</v>
      </c>
      <c r="B2702" t="s">
        <v>3151</v>
      </c>
      <c r="C2702" t="s">
        <v>3025</v>
      </c>
      <c r="D2702" t="s">
        <v>26</v>
      </c>
      <c r="E2702" t="s">
        <v>1622</v>
      </c>
      <c r="F2702" t="s">
        <v>224</v>
      </c>
      <c r="G2702" t="s">
        <v>225</v>
      </c>
      <c r="H2702" t="s">
        <v>3026</v>
      </c>
      <c r="I2702" t="s">
        <v>3025</v>
      </c>
      <c r="J2702" t="s">
        <v>3058</v>
      </c>
      <c r="K2702" t="s">
        <v>23</v>
      </c>
      <c r="L2702" t="s">
        <v>24</v>
      </c>
      <c r="M2702" s="2">
        <v>15.527545016383071</v>
      </c>
      <c r="N2702">
        <v>4</v>
      </c>
      <c r="O2702" t="s">
        <v>25</v>
      </c>
      <c r="P2702" t="s">
        <v>22</v>
      </c>
      <c r="T2702">
        <v>15.527559</v>
      </c>
    </row>
    <row r="2703" spans="1:20">
      <c r="A2703">
        <v>97</v>
      </c>
      <c r="B2703" t="s">
        <v>3152</v>
      </c>
      <c r="C2703" t="s">
        <v>3025</v>
      </c>
      <c r="D2703" t="s">
        <v>26</v>
      </c>
      <c r="E2703" t="s">
        <v>1622</v>
      </c>
      <c r="F2703" t="s">
        <v>224</v>
      </c>
      <c r="G2703" t="s">
        <v>225</v>
      </c>
      <c r="H2703" t="s">
        <v>3026</v>
      </c>
      <c r="I2703" t="s">
        <v>3025</v>
      </c>
      <c r="J2703" t="s">
        <v>3058</v>
      </c>
      <c r="K2703" t="s">
        <v>23</v>
      </c>
      <c r="L2703" t="s">
        <v>24</v>
      </c>
      <c r="M2703" s="2">
        <v>2.7688594344751238</v>
      </c>
      <c r="N2703">
        <v>4</v>
      </c>
      <c r="O2703" t="s">
        <v>25</v>
      </c>
      <c r="P2703" t="s">
        <v>22</v>
      </c>
      <c r="T2703">
        <v>2.7688619999999999</v>
      </c>
    </row>
    <row r="2704" spans="1:20">
      <c r="A2704">
        <v>100</v>
      </c>
      <c r="B2704" t="s">
        <v>3153</v>
      </c>
      <c r="C2704" t="s">
        <v>3025</v>
      </c>
      <c r="D2704" t="s">
        <v>26</v>
      </c>
      <c r="E2704" t="s">
        <v>1622</v>
      </c>
      <c r="F2704" t="s">
        <v>224</v>
      </c>
      <c r="G2704" t="s">
        <v>225</v>
      </c>
      <c r="H2704" t="s">
        <v>3026</v>
      </c>
      <c r="I2704" t="s">
        <v>3025</v>
      </c>
      <c r="J2704" t="s">
        <v>3058</v>
      </c>
      <c r="K2704" t="s">
        <v>23</v>
      </c>
      <c r="L2704" t="s">
        <v>24</v>
      </c>
      <c r="M2704" s="2">
        <v>0.99759548118788388</v>
      </c>
      <c r="N2704">
        <v>4</v>
      </c>
      <c r="O2704" t="s">
        <v>25</v>
      </c>
      <c r="P2704" t="s">
        <v>22</v>
      </c>
      <c r="T2704">
        <v>0.99759600000000004</v>
      </c>
    </row>
    <row r="2705" spans="1:20">
      <c r="A2705">
        <v>104</v>
      </c>
      <c r="B2705" t="s">
        <v>3154</v>
      </c>
      <c r="C2705" t="s">
        <v>3025</v>
      </c>
      <c r="D2705" t="s">
        <v>26</v>
      </c>
      <c r="E2705" t="s">
        <v>1622</v>
      </c>
      <c r="F2705" t="s">
        <v>224</v>
      </c>
      <c r="G2705" t="s">
        <v>225</v>
      </c>
      <c r="H2705" t="s">
        <v>3026</v>
      </c>
      <c r="I2705" t="s">
        <v>3025</v>
      </c>
      <c r="J2705" t="s">
        <v>3058</v>
      </c>
      <c r="K2705" t="s">
        <v>23</v>
      </c>
      <c r="L2705" t="s">
        <v>24</v>
      </c>
      <c r="M2705" s="2">
        <v>18.643747827945617</v>
      </c>
      <c r="N2705">
        <v>4</v>
      </c>
      <c r="O2705" t="s">
        <v>25</v>
      </c>
      <c r="P2705" t="s">
        <v>22</v>
      </c>
      <c r="T2705">
        <v>18.643764000000001</v>
      </c>
    </row>
    <row r="2706" spans="1:20">
      <c r="A2706">
        <v>106</v>
      </c>
      <c r="B2706" t="s">
        <v>3155</v>
      </c>
      <c r="C2706" t="s">
        <v>3025</v>
      </c>
      <c r="D2706" t="s">
        <v>26</v>
      </c>
      <c r="E2706" t="s">
        <v>1622</v>
      </c>
      <c r="F2706" t="s">
        <v>224</v>
      </c>
      <c r="G2706" t="s">
        <v>225</v>
      </c>
      <c r="H2706" t="s">
        <v>3026</v>
      </c>
      <c r="I2706" t="s">
        <v>3025</v>
      </c>
      <c r="J2706" t="s">
        <v>3058</v>
      </c>
      <c r="K2706" t="s">
        <v>23</v>
      </c>
      <c r="L2706" t="s">
        <v>24</v>
      </c>
      <c r="M2706" s="2">
        <v>17.995990006820101</v>
      </c>
      <c r="N2706">
        <v>4</v>
      </c>
      <c r="O2706" t="s">
        <v>25</v>
      </c>
      <c r="P2706" t="s">
        <v>22</v>
      </c>
      <c r="T2706">
        <v>17.996006000000001</v>
      </c>
    </row>
    <row r="2707" spans="1:20">
      <c r="A2707">
        <v>109</v>
      </c>
      <c r="B2707" t="s">
        <v>3156</v>
      </c>
      <c r="C2707" t="s">
        <v>3025</v>
      </c>
      <c r="D2707" t="s">
        <v>26</v>
      </c>
      <c r="E2707" t="s">
        <v>1622</v>
      </c>
      <c r="F2707" t="s">
        <v>224</v>
      </c>
      <c r="G2707" t="s">
        <v>225</v>
      </c>
      <c r="H2707" t="s">
        <v>3026</v>
      </c>
      <c r="I2707" t="s">
        <v>3025</v>
      </c>
      <c r="J2707" t="s">
        <v>3058</v>
      </c>
      <c r="K2707" t="s">
        <v>23</v>
      </c>
      <c r="L2707" t="s">
        <v>24</v>
      </c>
      <c r="M2707" s="2">
        <v>36.147358574549159</v>
      </c>
      <c r="N2707">
        <v>4</v>
      </c>
      <c r="O2707" t="s">
        <v>25</v>
      </c>
      <c r="P2707" t="s">
        <v>22</v>
      </c>
      <c r="T2707">
        <v>36.147390999999999</v>
      </c>
    </row>
    <row r="2708" spans="1:20">
      <c r="A2708">
        <v>111</v>
      </c>
      <c r="B2708" t="s">
        <v>3157</v>
      </c>
      <c r="C2708" t="s">
        <v>3025</v>
      </c>
      <c r="D2708" t="s">
        <v>26</v>
      </c>
      <c r="E2708" t="s">
        <v>1622</v>
      </c>
      <c r="F2708" t="s">
        <v>224</v>
      </c>
      <c r="G2708" t="s">
        <v>225</v>
      </c>
      <c r="H2708" t="s">
        <v>3026</v>
      </c>
      <c r="I2708" t="s">
        <v>3025</v>
      </c>
      <c r="J2708" t="s">
        <v>3058</v>
      </c>
      <c r="K2708" t="s">
        <v>23</v>
      </c>
      <c r="L2708" t="s">
        <v>24</v>
      </c>
      <c r="M2708" s="2">
        <v>6.0072732738468835</v>
      </c>
      <c r="N2708">
        <v>4</v>
      </c>
      <c r="O2708" t="s">
        <v>25</v>
      </c>
      <c r="P2708" t="s">
        <v>22</v>
      </c>
      <c r="T2708">
        <v>6.0072789999999996</v>
      </c>
    </row>
    <row r="2709" spans="1:20">
      <c r="A2709">
        <v>119</v>
      </c>
      <c r="B2709" t="s">
        <v>3158</v>
      </c>
      <c r="C2709" t="s">
        <v>3025</v>
      </c>
      <c r="D2709" t="s">
        <v>26</v>
      </c>
      <c r="E2709" t="s">
        <v>1622</v>
      </c>
      <c r="F2709" t="s">
        <v>224</v>
      </c>
      <c r="G2709" t="s">
        <v>225</v>
      </c>
      <c r="H2709" t="s">
        <v>3026</v>
      </c>
      <c r="I2709" t="s">
        <v>3025</v>
      </c>
      <c r="J2709" t="s">
        <v>3058</v>
      </c>
      <c r="K2709" t="s">
        <v>23</v>
      </c>
      <c r="L2709" t="s">
        <v>24</v>
      </c>
      <c r="M2709" s="2">
        <v>22.817978455395046</v>
      </c>
      <c r="N2709">
        <v>4</v>
      </c>
      <c r="O2709" t="s">
        <v>25</v>
      </c>
      <c r="P2709" t="s">
        <v>22</v>
      </c>
      <c r="T2709">
        <v>22.817999</v>
      </c>
    </row>
    <row r="2710" spans="1:20">
      <c r="A2710">
        <v>136</v>
      </c>
      <c r="B2710" t="s">
        <v>3160</v>
      </c>
      <c r="C2710" t="s">
        <v>3025</v>
      </c>
      <c r="D2710" t="s">
        <v>26</v>
      </c>
      <c r="E2710" t="s">
        <v>1622</v>
      </c>
      <c r="F2710" t="s">
        <v>224</v>
      </c>
      <c r="G2710" t="s">
        <v>225</v>
      </c>
      <c r="H2710" t="s">
        <v>3026</v>
      </c>
      <c r="I2710" t="s">
        <v>3025</v>
      </c>
      <c r="J2710" t="s">
        <v>3058</v>
      </c>
      <c r="K2710" t="s">
        <v>23</v>
      </c>
      <c r="L2710" t="s">
        <v>24</v>
      </c>
      <c r="M2710" s="2">
        <v>22.126981655406908</v>
      </c>
      <c r="N2710">
        <v>4</v>
      </c>
      <c r="O2710" t="s">
        <v>25</v>
      </c>
      <c r="P2710" t="s">
        <v>22</v>
      </c>
      <c r="T2710">
        <v>22.127001</v>
      </c>
    </row>
    <row r="2711" spans="1:20">
      <c r="A2711">
        <v>139</v>
      </c>
      <c r="B2711" t="s">
        <v>3161</v>
      </c>
      <c r="C2711" t="s">
        <v>3025</v>
      </c>
      <c r="D2711" t="s">
        <v>26</v>
      </c>
      <c r="E2711" t="s">
        <v>1622</v>
      </c>
      <c r="F2711" t="s">
        <v>224</v>
      </c>
      <c r="G2711" t="s">
        <v>225</v>
      </c>
      <c r="H2711" t="s">
        <v>3026</v>
      </c>
      <c r="I2711" t="s">
        <v>3025</v>
      </c>
      <c r="J2711" t="s">
        <v>3058</v>
      </c>
      <c r="K2711" t="s">
        <v>23</v>
      </c>
      <c r="L2711" t="s">
        <v>24</v>
      </c>
      <c r="M2711" s="2">
        <v>11.055064205828716</v>
      </c>
      <c r="N2711">
        <v>4</v>
      </c>
      <c r="O2711" t="s">
        <v>25</v>
      </c>
      <c r="P2711" t="s">
        <v>22</v>
      </c>
      <c r="T2711">
        <v>11.055073999999999</v>
      </c>
    </row>
    <row r="2712" spans="1:20">
      <c r="A2712">
        <v>143</v>
      </c>
      <c r="B2712" t="s">
        <v>3162</v>
      </c>
      <c r="C2712" t="s">
        <v>3025</v>
      </c>
      <c r="D2712" t="s">
        <v>26</v>
      </c>
      <c r="E2712" t="s">
        <v>1622</v>
      </c>
      <c r="F2712" t="s">
        <v>224</v>
      </c>
      <c r="G2712" t="s">
        <v>225</v>
      </c>
      <c r="H2712" t="s">
        <v>3026</v>
      </c>
      <c r="I2712" t="s">
        <v>3025</v>
      </c>
      <c r="J2712" t="s">
        <v>3058</v>
      </c>
      <c r="K2712" t="s">
        <v>23</v>
      </c>
      <c r="L2712" t="s">
        <v>24</v>
      </c>
      <c r="M2712" s="2">
        <v>2.2255157512244064</v>
      </c>
      <c r="N2712">
        <v>4</v>
      </c>
      <c r="O2712" t="s">
        <v>25</v>
      </c>
      <c r="P2712" t="s">
        <v>22</v>
      </c>
      <c r="T2712">
        <v>2.2255180000000001</v>
      </c>
    </row>
    <row r="2713" spans="1:20">
      <c r="A2713">
        <v>144</v>
      </c>
      <c r="B2713" t="s">
        <v>3163</v>
      </c>
      <c r="C2713" t="s">
        <v>3025</v>
      </c>
      <c r="D2713" t="s">
        <v>26</v>
      </c>
      <c r="E2713" t="s">
        <v>1622</v>
      </c>
      <c r="F2713" t="s">
        <v>224</v>
      </c>
      <c r="G2713" t="s">
        <v>225</v>
      </c>
      <c r="H2713" t="s">
        <v>3026</v>
      </c>
      <c r="I2713" t="s">
        <v>3025</v>
      </c>
      <c r="J2713" t="s">
        <v>3058</v>
      </c>
      <c r="K2713" t="s">
        <v>23</v>
      </c>
      <c r="L2713" t="s">
        <v>24</v>
      </c>
      <c r="M2713" s="2">
        <v>9.809629800882659</v>
      </c>
      <c r="N2713">
        <v>4</v>
      </c>
      <c r="O2713" t="s">
        <v>25</v>
      </c>
      <c r="P2713" t="s">
        <v>22</v>
      </c>
      <c r="T2713">
        <v>9.8096379999999996</v>
      </c>
    </row>
    <row r="2714" spans="1:20">
      <c r="A2714">
        <v>147</v>
      </c>
      <c r="B2714" t="s">
        <v>3164</v>
      </c>
      <c r="C2714" t="s">
        <v>3025</v>
      </c>
      <c r="D2714" t="s">
        <v>26</v>
      </c>
      <c r="E2714" t="s">
        <v>1622</v>
      </c>
      <c r="F2714" t="s">
        <v>224</v>
      </c>
      <c r="G2714" t="s">
        <v>225</v>
      </c>
      <c r="H2714" t="s">
        <v>3026</v>
      </c>
      <c r="I2714" t="s">
        <v>3025</v>
      </c>
      <c r="J2714" t="s">
        <v>3058</v>
      </c>
      <c r="K2714" t="s">
        <v>23</v>
      </c>
      <c r="L2714" t="s">
        <v>24</v>
      </c>
      <c r="M2714" s="2">
        <v>7.1210257723271866</v>
      </c>
      <c r="N2714">
        <v>4</v>
      </c>
      <c r="O2714" t="s">
        <v>25</v>
      </c>
      <c r="P2714" t="s">
        <v>3040</v>
      </c>
      <c r="T2714">
        <v>7.1210319999999996</v>
      </c>
    </row>
    <row r="2715" spans="1:20">
      <c r="A2715">
        <v>150</v>
      </c>
      <c r="B2715" t="s">
        <v>3165</v>
      </c>
      <c r="C2715" t="s">
        <v>3025</v>
      </c>
      <c r="D2715" t="s">
        <v>26</v>
      </c>
      <c r="E2715" t="s">
        <v>1622</v>
      </c>
      <c r="F2715" t="s">
        <v>224</v>
      </c>
      <c r="G2715" t="s">
        <v>225</v>
      </c>
      <c r="H2715" t="s">
        <v>3026</v>
      </c>
      <c r="I2715" t="s">
        <v>3025</v>
      </c>
      <c r="J2715" t="s">
        <v>3058</v>
      </c>
      <c r="K2715" t="s">
        <v>23</v>
      </c>
      <c r="L2715" t="s">
        <v>24</v>
      </c>
      <c r="M2715" s="2">
        <v>10.666381619823765</v>
      </c>
      <c r="N2715">
        <v>4</v>
      </c>
      <c r="O2715" t="s">
        <v>25</v>
      </c>
      <c r="P2715" t="s">
        <v>22</v>
      </c>
      <c r="T2715">
        <v>10.666391000000001</v>
      </c>
    </row>
    <row r="2716" spans="1:20">
      <c r="A2716">
        <v>152</v>
      </c>
      <c r="B2716" t="s">
        <v>3166</v>
      </c>
      <c r="C2716" t="s">
        <v>3025</v>
      </c>
      <c r="D2716" t="s">
        <v>26</v>
      </c>
      <c r="E2716" t="s">
        <v>1622</v>
      </c>
      <c r="F2716" t="s">
        <v>224</v>
      </c>
      <c r="G2716" t="s">
        <v>225</v>
      </c>
      <c r="H2716" t="s">
        <v>3026</v>
      </c>
      <c r="I2716" t="s">
        <v>3025</v>
      </c>
      <c r="J2716" t="s">
        <v>3058</v>
      </c>
      <c r="K2716" t="s">
        <v>23</v>
      </c>
      <c r="L2716" t="s">
        <v>24</v>
      </c>
      <c r="M2716" s="2">
        <v>9.4484080830569876</v>
      </c>
      <c r="N2716">
        <v>4</v>
      </c>
      <c r="O2716" t="s">
        <v>25</v>
      </c>
      <c r="P2716" t="s">
        <v>22</v>
      </c>
      <c r="T2716">
        <v>9.4484159999999999</v>
      </c>
    </row>
    <row r="2717" spans="1:20">
      <c r="A2717">
        <v>153</v>
      </c>
      <c r="B2717" t="s">
        <v>3167</v>
      </c>
      <c r="C2717" t="s">
        <v>3025</v>
      </c>
      <c r="D2717" t="s">
        <v>26</v>
      </c>
      <c r="E2717" t="s">
        <v>1622</v>
      </c>
      <c r="F2717" t="s">
        <v>224</v>
      </c>
      <c r="G2717" t="s">
        <v>225</v>
      </c>
      <c r="H2717" t="s">
        <v>3026</v>
      </c>
      <c r="I2717" t="s">
        <v>3025</v>
      </c>
      <c r="J2717" t="s">
        <v>3058</v>
      </c>
      <c r="K2717" t="s">
        <v>23</v>
      </c>
      <c r="L2717" t="s">
        <v>24</v>
      </c>
      <c r="M2717" s="2">
        <v>9.7330338222720822</v>
      </c>
      <c r="N2717">
        <v>4</v>
      </c>
      <c r="O2717" t="s">
        <v>25</v>
      </c>
      <c r="P2717" t="s">
        <v>3040</v>
      </c>
      <c r="T2717">
        <v>9.7330419999999993</v>
      </c>
    </row>
    <row r="2718" spans="1:20">
      <c r="A2718">
        <v>154</v>
      </c>
      <c r="B2718" t="s">
        <v>3168</v>
      </c>
      <c r="C2718" t="s">
        <v>3025</v>
      </c>
      <c r="D2718" t="s">
        <v>26</v>
      </c>
      <c r="E2718" t="s">
        <v>1622</v>
      </c>
      <c r="F2718" t="s">
        <v>224</v>
      </c>
      <c r="G2718" t="s">
        <v>225</v>
      </c>
      <c r="H2718" t="s">
        <v>3026</v>
      </c>
      <c r="I2718" t="s">
        <v>3025</v>
      </c>
      <c r="J2718" t="s">
        <v>3058</v>
      </c>
      <c r="K2718" t="s">
        <v>23</v>
      </c>
      <c r="L2718" t="s">
        <v>24</v>
      </c>
      <c r="M2718" s="2">
        <v>47.590395572616792</v>
      </c>
      <c r="N2718">
        <v>4</v>
      </c>
      <c r="O2718" t="s">
        <v>25</v>
      </c>
      <c r="P2718" t="s">
        <v>22</v>
      </c>
      <c r="T2718">
        <v>47.590437999999999</v>
      </c>
    </row>
    <row r="2719" spans="1:20">
      <c r="A2719">
        <v>198</v>
      </c>
      <c r="B2719" t="s">
        <v>3182</v>
      </c>
      <c r="C2719" t="s">
        <v>3025</v>
      </c>
      <c r="D2719" t="s">
        <v>26</v>
      </c>
      <c r="E2719" t="s">
        <v>1622</v>
      </c>
      <c r="F2719" t="s">
        <v>224</v>
      </c>
      <c r="G2719" t="s">
        <v>225</v>
      </c>
      <c r="H2719" t="s">
        <v>3026</v>
      </c>
      <c r="I2719" t="s">
        <v>3025</v>
      </c>
      <c r="J2719" t="s">
        <v>3058</v>
      </c>
      <c r="K2719" t="s">
        <v>23</v>
      </c>
      <c r="L2719" t="s">
        <v>24</v>
      </c>
      <c r="M2719" s="2">
        <v>10.153867457732661</v>
      </c>
      <c r="N2719">
        <v>4</v>
      </c>
      <c r="O2719" t="s">
        <v>25</v>
      </c>
      <c r="P2719" t="s">
        <v>3040</v>
      </c>
      <c r="T2719">
        <v>10.153876</v>
      </c>
    </row>
    <row r="2720" spans="1:20">
      <c r="A2720">
        <v>199</v>
      </c>
      <c r="B2720" t="s">
        <v>3183</v>
      </c>
      <c r="C2720" t="s">
        <v>3025</v>
      </c>
      <c r="D2720" t="s">
        <v>26</v>
      </c>
      <c r="E2720" t="s">
        <v>1622</v>
      </c>
      <c r="F2720" t="s">
        <v>224</v>
      </c>
      <c r="G2720" t="s">
        <v>225</v>
      </c>
      <c r="H2720" t="s">
        <v>3026</v>
      </c>
      <c r="I2720" t="s">
        <v>3025</v>
      </c>
      <c r="J2720" t="s">
        <v>3058</v>
      </c>
      <c r="K2720" t="s">
        <v>23</v>
      </c>
      <c r="L2720" t="s">
        <v>24</v>
      </c>
      <c r="M2720" s="2">
        <v>3.5152340545509357</v>
      </c>
      <c r="N2720">
        <v>4</v>
      </c>
      <c r="O2720" t="s">
        <v>25</v>
      </c>
      <c r="P2720" t="s">
        <v>3040</v>
      </c>
      <c r="T2720">
        <v>3.5152369999999999</v>
      </c>
    </row>
    <row r="2721" spans="1:20">
      <c r="A2721">
        <v>219</v>
      </c>
      <c r="B2721" t="s">
        <v>3193</v>
      </c>
      <c r="C2721" t="s">
        <v>3025</v>
      </c>
      <c r="D2721" t="s">
        <v>26</v>
      </c>
      <c r="E2721" t="s">
        <v>1622</v>
      </c>
      <c r="F2721" t="s">
        <v>224</v>
      </c>
      <c r="G2721" t="s">
        <v>225</v>
      </c>
      <c r="H2721" t="s">
        <v>3026</v>
      </c>
      <c r="I2721" t="s">
        <v>3025</v>
      </c>
      <c r="J2721" t="s">
        <v>3058</v>
      </c>
      <c r="K2721" t="s">
        <v>23</v>
      </c>
      <c r="L2721" t="s">
        <v>24</v>
      </c>
      <c r="M2721" s="2">
        <v>3.6878639705846012</v>
      </c>
      <c r="N2721">
        <v>4</v>
      </c>
      <c r="O2721" t="s">
        <v>25</v>
      </c>
      <c r="P2721" t="s">
        <v>22</v>
      </c>
      <c r="T2721">
        <v>3.6878669999999998</v>
      </c>
    </row>
    <row r="2722" spans="1:20">
      <c r="A2722">
        <v>220</v>
      </c>
      <c r="B2722" t="s">
        <v>3194</v>
      </c>
      <c r="C2722" t="s">
        <v>3025</v>
      </c>
      <c r="D2722" t="s">
        <v>26</v>
      </c>
      <c r="E2722" t="s">
        <v>1622</v>
      </c>
      <c r="F2722" t="s">
        <v>224</v>
      </c>
      <c r="G2722" t="s">
        <v>225</v>
      </c>
      <c r="H2722" t="s">
        <v>3026</v>
      </c>
      <c r="I2722" t="s">
        <v>3025</v>
      </c>
      <c r="J2722" t="s">
        <v>3058</v>
      </c>
      <c r="K2722" t="s">
        <v>23</v>
      </c>
      <c r="L2722" t="s">
        <v>24</v>
      </c>
      <c r="M2722" s="2">
        <v>3.6928836013600668</v>
      </c>
      <c r="N2722">
        <v>4</v>
      </c>
      <c r="O2722" t="s">
        <v>25</v>
      </c>
      <c r="P2722" t="s">
        <v>22</v>
      </c>
      <c r="T2722">
        <v>3.6928869999999998</v>
      </c>
    </row>
    <row r="2723" spans="1:20">
      <c r="A2723">
        <v>222</v>
      </c>
      <c r="B2723" t="s">
        <v>3195</v>
      </c>
      <c r="C2723" t="s">
        <v>3025</v>
      </c>
      <c r="D2723" t="s">
        <v>26</v>
      </c>
      <c r="E2723" t="s">
        <v>1622</v>
      </c>
      <c r="F2723" t="s">
        <v>224</v>
      </c>
      <c r="G2723" t="s">
        <v>225</v>
      </c>
      <c r="H2723" t="s">
        <v>3026</v>
      </c>
      <c r="I2723" t="s">
        <v>3025</v>
      </c>
      <c r="J2723" t="s">
        <v>3058</v>
      </c>
      <c r="K2723" t="s">
        <v>23</v>
      </c>
      <c r="L2723" t="s">
        <v>24</v>
      </c>
      <c r="M2723" s="2">
        <v>3.90673724467859</v>
      </c>
      <c r="N2723">
        <v>4</v>
      </c>
      <c r="O2723" t="s">
        <v>25</v>
      </c>
      <c r="P2723" t="s">
        <v>26</v>
      </c>
      <c r="T2723">
        <v>3.9067409999999998</v>
      </c>
    </row>
    <row r="2724" spans="1:20">
      <c r="A2724">
        <v>225</v>
      </c>
      <c r="B2724" t="s">
        <v>3196</v>
      </c>
      <c r="C2724" t="s">
        <v>3025</v>
      </c>
      <c r="D2724" t="s">
        <v>26</v>
      </c>
      <c r="E2724" t="s">
        <v>1622</v>
      </c>
      <c r="F2724" t="s">
        <v>224</v>
      </c>
      <c r="G2724" t="s">
        <v>225</v>
      </c>
      <c r="H2724" t="s">
        <v>3026</v>
      </c>
      <c r="I2724" t="s">
        <v>3025</v>
      </c>
      <c r="J2724" t="s">
        <v>3058</v>
      </c>
      <c r="K2724" t="s">
        <v>23</v>
      </c>
      <c r="L2724" t="s">
        <v>24</v>
      </c>
      <c r="M2724" s="2">
        <v>0.73534315197461741</v>
      </c>
      <c r="N2724">
        <v>4</v>
      </c>
      <c r="O2724" t="s">
        <v>25</v>
      </c>
      <c r="P2724" t="s">
        <v>22</v>
      </c>
      <c r="T2724">
        <v>9.4023850000000007</v>
      </c>
    </row>
    <row r="2725" spans="1:20">
      <c r="A2725">
        <v>22</v>
      </c>
      <c r="B2725" t="s">
        <v>3259</v>
      </c>
      <c r="C2725" t="s">
        <v>3025</v>
      </c>
      <c r="D2725" t="s">
        <v>26</v>
      </c>
      <c r="E2725" t="s">
        <v>1622</v>
      </c>
      <c r="F2725" t="s">
        <v>224</v>
      </c>
      <c r="G2725" t="s">
        <v>225</v>
      </c>
      <c r="H2725" t="s">
        <v>3026</v>
      </c>
      <c r="I2725" t="s">
        <v>3025</v>
      </c>
      <c r="J2725" t="s">
        <v>3058</v>
      </c>
      <c r="K2725" t="s">
        <v>198</v>
      </c>
      <c r="L2725" t="s">
        <v>186</v>
      </c>
      <c r="M2725" s="2">
        <v>0.40535264427234946</v>
      </c>
      <c r="N2725">
        <v>4</v>
      </c>
      <c r="O2725" t="s">
        <v>25</v>
      </c>
      <c r="P2725" t="s">
        <v>1226</v>
      </c>
      <c r="T2725">
        <v>0.40535300000000002</v>
      </c>
    </row>
    <row r="2726" spans="1:20">
      <c r="A2726">
        <v>168</v>
      </c>
      <c r="B2726" t="s">
        <v>3024</v>
      </c>
      <c r="C2726" t="s">
        <v>3025</v>
      </c>
      <c r="D2726" t="s">
        <v>26</v>
      </c>
      <c r="E2726" t="s">
        <v>17</v>
      </c>
      <c r="F2726" t="s">
        <v>224</v>
      </c>
      <c r="G2726" t="s">
        <v>225</v>
      </c>
      <c r="H2726" t="s">
        <v>3026</v>
      </c>
      <c r="I2726" t="s">
        <v>3025</v>
      </c>
      <c r="K2726" t="s">
        <v>228</v>
      </c>
      <c r="L2726" t="s">
        <v>229</v>
      </c>
      <c r="M2726" s="2">
        <v>23.088646757238944</v>
      </c>
      <c r="N2726">
        <v>1</v>
      </c>
      <c r="O2726" t="s">
        <v>87</v>
      </c>
      <c r="P2726" t="s">
        <v>22</v>
      </c>
      <c r="T2726">
        <v>23.088667000000001</v>
      </c>
    </row>
    <row r="2727" spans="1:20">
      <c r="A2727">
        <v>12</v>
      </c>
      <c r="B2727" t="s">
        <v>3027</v>
      </c>
      <c r="C2727" t="s">
        <v>3025</v>
      </c>
      <c r="D2727" t="s">
        <v>26</v>
      </c>
      <c r="E2727" t="s">
        <v>17</v>
      </c>
      <c r="F2727" t="s">
        <v>224</v>
      </c>
      <c r="G2727" t="s">
        <v>225</v>
      </c>
      <c r="H2727" t="s">
        <v>3026</v>
      </c>
      <c r="I2727" t="s">
        <v>3025</v>
      </c>
      <c r="K2727" t="s">
        <v>2822</v>
      </c>
      <c r="L2727" t="s">
        <v>3028</v>
      </c>
      <c r="M2727" s="2">
        <v>8.8413449459581006</v>
      </c>
      <c r="N2727">
        <v>1</v>
      </c>
      <c r="O2727" t="s">
        <v>87</v>
      </c>
      <c r="P2727" t="s">
        <v>22</v>
      </c>
      <c r="T2727">
        <v>8.8413529999999998</v>
      </c>
    </row>
    <row r="2728" spans="1:20">
      <c r="A2728">
        <v>126</v>
      </c>
      <c r="B2728" t="s">
        <v>3029</v>
      </c>
      <c r="C2728" t="s">
        <v>3025</v>
      </c>
      <c r="D2728" t="s">
        <v>26</v>
      </c>
      <c r="E2728" t="s">
        <v>17</v>
      </c>
      <c r="F2728" t="s">
        <v>224</v>
      </c>
      <c r="G2728" t="s">
        <v>225</v>
      </c>
      <c r="H2728" t="s">
        <v>3026</v>
      </c>
      <c r="I2728" t="s">
        <v>3025</v>
      </c>
      <c r="K2728" t="s">
        <v>3030</v>
      </c>
      <c r="L2728" t="s">
        <v>3031</v>
      </c>
      <c r="M2728" s="2">
        <v>11.453114253025802</v>
      </c>
      <c r="N2728">
        <v>1</v>
      </c>
      <c r="O2728" t="s">
        <v>87</v>
      </c>
      <c r="P2728" t="s">
        <v>22</v>
      </c>
      <c r="T2728">
        <v>11.453124000000001</v>
      </c>
    </row>
    <row r="2729" spans="1:20">
      <c r="A2729">
        <v>131</v>
      </c>
      <c r="B2729" t="s">
        <v>3032</v>
      </c>
      <c r="C2729" t="s">
        <v>3025</v>
      </c>
      <c r="D2729" t="s">
        <v>26</v>
      </c>
      <c r="E2729" t="s">
        <v>17</v>
      </c>
      <c r="F2729" t="s">
        <v>224</v>
      </c>
      <c r="G2729" t="s">
        <v>225</v>
      </c>
      <c r="H2729" t="s">
        <v>3026</v>
      </c>
      <c r="I2729" t="s">
        <v>3025</v>
      </c>
      <c r="K2729" t="s">
        <v>3030</v>
      </c>
      <c r="L2729" t="s">
        <v>3031</v>
      </c>
      <c r="M2729" s="2">
        <v>23.246098324874101</v>
      </c>
      <c r="N2729">
        <v>1</v>
      </c>
      <c r="O2729" t="s">
        <v>87</v>
      </c>
      <c r="P2729" t="s">
        <v>22</v>
      </c>
      <c r="T2729">
        <v>23.246119</v>
      </c>
    </row>
    <row r="2730" spans="1:20">
      <c r="A2730">
        <v>127</v>
      </c>
      <c r="B2730" t="s">
        <v>3089</v>
      </c>
      <c r="C2730" t="s">
        <v>3025</v>
      </c>
      <c r="D2730" t="s">
        <v>26</v>
      </c>
      <c r="E2730" t="s">
        <v>1622</v>
      </c>
      <c r="F2730" t="s">
        <v>224</v>
      </c>
      <c r="G2730" t="s">
        <v>225</v>
      </c>
      <c r="H2730" t="s">
        <v>3026</v>
      </c>
      <c r="I2730" t="s">
        <v>3025</v>
      </c>
      <c r="K2730" t="s">
        <v>3030</v>
      </c>
      <c r="L2730" t="s">
        <v>3031</v>
      </c>
      <c r="M2730" s="2">
        <v>6.4800854044864415</v>
      </c>
      <c r="N2730">
        <v>1</v>
      </c>
      <c r="O2730" t="s">
        <v>87</v>
      </c>
      <c r="P2730" t="s">
        <v>22</v>
      </c>
      <c r="T2730">
        <v>6.4800909999999998</v>
      </c>
    </row>
    <row r="2731" spans="1:20">
      <c r="A2731">
        <v>5</v>
      </c>
      <c r="B2731" t="s">
        <v>3033</v>
      </c>
      <c r="C2731" t="s">
        <v>3025</v>
      </c>
      <c r="D2731" t="s">
        <v>26</v>
      </c>
      <c r="E2731" t="s">
        <v>17</v>
      </c>
      <c r="F2731" t="s">
        <v>224</v>
      </c>
      <c r="G2731" t="s">
        <v>225</v>
      </c>
      <c r="H2731" t="s">
        <v>3026</v>
      </c>
      <c r="I2731" t="s">
        <v>3025</v>
      </c>
      <c r="K2731" t="s">
        <v>2828</v>
      </c>
      <c r="L2731" t="s">
        <v>3034</v>
      </c>
      <c r="M2731" s="2">
        <v>6.8507469255175613</v>
      </c>
      <c r="N2731">
        <v>1</v>
      </c>
      <c r="O2731" t="s">
        <v>87</v>
      </c>
      <c r="P2731" t="s">
        <v>22</v>
      </c>
      <c r="T2731">
        <v>6.8507530000000001</v>
      </c>
    </row>
    <row r="2732" spans="1:20">
      <c r="A2732">
        <v>148</v>
      </c>
      <c r="B2732" t="s">
        <v>3047</v>
      </c>
      <c r="C2732" t="s">
        <v>3025</v>
      </c>
      <c r="D2732" t="s">
        <v>26</v>
      </c>
      <c r="E2732" t="s">
        <v>17</v>
      </c>
      <c r="F2732" t="s">
        <v>224</v>
      </c>
      <c r="G2732" t="s">
        <v>225</v>
      </c>
      <c r="H2732" t="s">
        <v>3026</v>
      </c>
      <c r="I2732" t="s">
        <v>3025</v>
      </c>
      <c r="K2732" t="s">
        <v>976</v>
      </c>
      <c r="L2732" t="s">
        <v>182</v>
      </c>
      <c r="M2732" s="2">
        <v>1.6428653516553573</v>
      </c>
      <c r="N2732">
        <v>1</v>
      </c>
      <c r="O2732" t="s">
        <v>87</v>
      </c>
      <c r="P2732" t="s">
        <v>22</v>
      </c>
      <c r="T2732">
        <v>1.6428670000000001</v>
      </c>
    </row>
    <row r="2733" spans="1:20">
      <c r="A2733">
        <v>164</v>
      </c>
      <c r="B2733" t="s">
        <v>3048</v>
      </c>
      <c r="C2733" t="s">
        <v>3025</v>
      </c>
      <c r="D2733" t="s">
        <v>26</v>
      </c>
      <c r="E2733" t="s">
        <v>17</v>
      </c>
      <c r="F2733" t="s">
        <v>224</v>
      </c>
      <c r="G2733" t="s">
        <v>225</v>
      </c>
      <c r="H2733" t="s">
        <v>3026</v>
      </c>
      <c r="I2733" t="s">
        <v>3025</v>
      </c>
      <c r="K2733" t="s">
        <v>976</v>
      </c>
      <c r="L2733" t="s">
        <v>182</v>
      </c>
      <c r="M2733" s="2">
        <v>0.81289516291643393</v>
      </c>
      <c r="N2733">
        <v>1</v>
      </c>
      <c r="O2733" t="s">
        <v>87</v>
      </c>
      <c r="P2733" t="s">
        <v>22</v>
      </c>
      <c r="T2733">
        <v>0.81289599999999995</v>
      </c>
    </row>
    <row r="2734" spans="1:20">
      <c r="A2734">
        <v>128</v>
      </c>
      <c r="B2734" t="s">
        <v>3052</v>
      </c>
      <c r="C2734" t="s">
        <v>3025</v>
      </c>
      <c r="D2734" t="s">
        <v>26</v>
      </c>
      <c r="E2734" t="s">
        <v>17</v>
      </c>
      <c r="F2734" t="s">
        <v>224</v>
      </c>
      <c r="G2734" t="s">
        <v>225</v>
      </c>
      <c r="H2734" t="s">
        <v>3026</v>
      </c>
      <c r="I2734" t="s">
        <v>3025</v>
      </c>
      <c r="K2734" t="s">
        <v>1277</v>
      </c>
      <c r="L2734" t="s">
        <v>1278</v>
      </c>
      <c r="M2734" s="2">
        <v>8.282968186939998</v>
      </c>
      <c r="N2734">
        <v>1</v>
      </c>
      <c r="O2734" t="s">
        <v>87</v>
      </c>
      <c r="P2734" t="s">
        <v>22</v>
      </c>
      <c r="T2734">
        <v>8.2829759999999997</v>
      </c>
    </row>
    <row r="2735" spans="1:20">
      <c r="A2735">
        <v>129</v>
      </c>
      <c r="B2735" t="s">
        <v>3053</v>
      </c>
      <c r="C2735" t="s">
        <v>3025</v>
      </c>
      <c r="D2735" t="s">
        <v>26</v>
      </c>
      <c r="E2735" t="s">
        <v>17</v>
      </c>
      <c r="F2735" t="s">
        <v>224</v>
      </c>
      <c r="G2735" t="s">
        <v>225</v>
      </c>
      <c r="H2735" t="s">
        <v>3026</v>
      </c>
      <c r="I2735" t="s">
        <v>3025</v>
      </c>
      <c r="K2735" t="s">
        <v>1277</v>
      </c>
      <c r="L2735" t="s">
        <v>1278</v>
      </c>
      <c r="M2735" s="2">
        <v>10.902912718255635</v>
      </c>
      <c r="N2735">
        <v>1</v>
      </c>
      <c r="O2735" t="s">
        <v>87</v>
      </c>
      <c r="P2735" t="s">
        <v>22</v>
      </c>
      <c r="T2735">
        <v>10.902922</v>
      </c>
    </row>
    <row r="2736" spans="1:20">
      <c r="A2736">
        <v>165</v>
      </c>
      <c r="B2736" t="s">
        <v>3049</v>
      </c>
      <c r="C2736" t="s">
        <v>3025</v>
      </c>
      <c r="D2736" t="s">
        <v>26</v>
      </c>
      <c r="E2736" t="s">
        <v>17</v>
      </c>
      <c r="F2736" t="s">
        <v>224</v>
      </c>
      <c r="G2736" t="s">
        <v>225</v>
      </c>
      <c r="H2736" t="s">
        <v>3026</v>
      </c>
      <c r="I2736" t="s">
        <v>3025</v>
      </c>
      <c r="K2736" t="s">
        <v>989</v>
      </c>
      <c r="L2736" t="s">
        <v>990</v>
      </c>
      <c r="M2736" s="2">
        <v>99.419086634575933</v>
      </c>
      <c r="N2736">
        <v>2</v>
      </c>
      <c r="O2736" t="s">
        <v>126</v>
      </c>
      <c r="P2736" t="s">
        <v>22</v>
      </c>
      <c r="T2736">
        <v>99.419174999999996</v>
      </c>
    </row>
    <row r="2737" spans="1:20">
      <c r="A2737">
        <v>166</v>
      </c>
      <c r="B2737" t="s">
        <v>3050</v>
      </c>
      <c r="C2737" t="s">
        <v>3025</v>
      </c>
      <c r="D2737" t="s">
        <v>26</v>
      </c>
      <c r="E2737" t="s">
        <v>17</v>
      </c>
      <c r="F2737" t="s">
        <v>224</v>
      </c>
      <c r="G2737" t="s">
        <v>225</v>
      </c>
      <c r="H2737" t="s">
        <v>3026</v>
      </c>
      <c r="I2737" t="s">
        <v>3025</v>
      </c>
      <c r="K2737" t="s">
        <v>1136</v>
      </c>
      <c r="L2737" t="s">
        <v>3051</v>
      </c>
      <c r="M2737" s="2">
        <v>31.998169609524421</v>
      </c>
      <c r="N2737">
        <v>2</v>
      </c>
      <c r="O2737" t="s">
        <v>126</v>
      </c>
      <c r="P2737" t="s">
        <v>22</v>
      </c>
      <c r="T2737">
        <v>31.998197999999999</v>
      </c>
    </row>
    <row r="2738" spans="1:20">
      <c r="A2738">
        <v>221</v>
      </c>
      <c r="B2738" t="s">
        <v>3247</v>
      </c>
      <c r="C2738" t="s">
        <v>3025</v>
      </c>
      <c r="D2738" t="s">
        <v>26</v>
      </c>
      <c r="E2738" t="s">
        <v>1622</v>
      </c>
      <c r="F2738" t="s">
        <v>224</v>
      </c>
      <c r="G2738" t="s">
        <v>225</v>
      </c>
      <c r="H2738" t="s">
        <v>3026</v>
      </c>
      <c r="I2738" t="s">
        <v>3025</v>
      </c>
      <c r="K2738" t="s">
        <v>128</v>
      </c>
      <c r="L2738" t="s">
        <v>129</v>
      </c>
      <c r="M2738" s="2">
        <v>0.76679405959188107</v>
      </c>
      <c r="N2738">
        <v>2</v>
      </c>
      <c r="O2738" t="s">
        <v>126</v>
      </c>
      <c r="P2738" t="s">
        <v>22</v>
      </c>
      <c r="T2738">
        <v>0.766795</v>
      </c>
    </row>
    <row r="2739" spans="1:20">
      <c r="A2739">
        <v>160</v>
      </c>
      <c r="B2739" t="s">
        <v>3054</v>
      </c>
      <c r="C2739" t="s">
        <v>3025</v>
      </c>
      <c r="D2739" t="s">
        <v>26</v>
      </c>
      <c r="E2739" t="s">
        <v>17</v>
      </c>
      <c r="F2739" t="s">
        <v>224</v>
      </c>
      <c r="G2739" t="s">
        <v>225</v>
      </c>
      <c r="H2739" t="s">
        <v>3026</v>
      </c>
      <c r="I2739" t="s">
        <v>3025</v>
      </c>
      <c r="K2739" t="s">
        <v>1311</v>
      </c>
      <c r="L2739" t="s">
        <v>1328</v>
      </c>
      <c r="M2739" s="2">
        <v>0.50435702025768125</v>
      </c>
      <c r="N2739">
        <v>2</v>
      </c>
      <c r="O2739" t="s">
        <v>126</v>
      </c>
      <c r="P2739" t="s">
        <v>22</v>
      </c>
      <c r="T2739">
        <v>0.50435700000000006</v>
      </c>
    </row>
    <row r="2740" spans="1:20">
      <c r="A2740">
        <v>161</v>
      </c>
      <c r="B2740" t="s">
        <v>3055</v>
      </c>
      <c r="C2740" t="s">
        <v>3025</v>
      </c>
      <c r="D2740" t="s">
        <v>26</v>
      </c>
      <c r="E2740" t="s">
        <v>17</v>
      </c>
      <c r="F2740" t="s">
        <v>224</v>
      </c>
      <c r="G2740" t="s">
        <v>225</v>
      </c>
      <c r="H2740" t="s">
        <v>3026</v>
      </c>
      <c r="I2740" t="s">
        <v>3025</v>
      </c>
      <c r="K2740" t="s">
        <v>1311</v>
      </c>
      <c r="L2740" t="s">
        <v>1328</v>
      </c>
      <c r="M2740" s="2">
        <v>2.3230105800546599</v>
      </c>
      <c r="N2740">
        <v>2</v>
      </c>
      <c r="O2740" t="s">
        <v>126</v>
      </c>
      <c r="P2740" t="s">
        <v>22</v>
      </c>
      <c r="T2740">
        <v>2.323013</v>
      </c>
    </row>
    <row r="2741" spans="1:20">
      <c r="A2741">
        <v>163</v>
      </c>
      <c r="B2741" t="s">
        <v>3056</v>
      </c>
      <c r="C2741" t="s">
        <v>3025</v>
      </c>
      <c r="D2741" t="s">
        <v>26</v>
      </c>
      <c r="E2741" t="s">
        <v>17</v>
      </c>
      <c r="F2741" t="s">
        <v>224</v>
      </c>
      <c r="G2741" t="s">
        <v>225</v>
      </c>
      <c r="H2741" t="s">
        <v>3026</v>
      </c>
      <c r="I2741" t="s">
        <v>3025</v>
      </c>
      <c r="K2741" t="s">
        <v>1311</v>
      </c>
      <c r="L2741" t="s">
        <v>1328</v>
      </c>
      <c r="M2741" s="2">
        <v>2.1488372706246324</v>
      </c>
      <c r="N2741">
        <v>2</v>
      </c>
      <c r="O2741" t="s">
        <v>126</v>
      </c>
      <c r="P2741" t="s">
        <v>22</v>
      </c>
      <c r="T2741">
        <v>2.1488390000000002</v>
      </c>
    </row>
    <row r="2742" spans="1:20">
      <c r="A2742">
        <v>40</v>
      </c>
      <c r="B2742" t="s">
        <v>3035</v>
      </c>
      <c r="C2742" t="s">
        <v>3025</v>
      </c>
      <c r="D2742" t="s">
        <v>26</v>
      </c>
      <c r="E2742" t="s">
        <v>17</v>
      </c>
      <c r="F2742" t="s">
        <v>224</v>
      </c>
      <c r="G2742" t="s">
        <v>225</v>
      </c>
      <c r="H2742" t="s">
        <v>3026</v>
      </c>
      <c r="I2742" t="s">
        <v>3025</v>
      </c>
      <c r="K2742" t="s">
        <v>23</v>
      </c>
      <c r="L2742" t="s">
        <v>24</v>
      </c>
      <c r="M2742" s="2">
        <v>11.171669756057783</v>
      </c>
      <c r="N2742">
        <v>4</v>
      </c>
      <c r="O2742" t="s">
        <v>25</v>
      </c>
      <c r="P2742" t="s">
        <v>22</v>
      </c>
      <c r="T2742">
        <v>11.17168</v>
      </c>
    </row>
    <row r="2743" spans="1:20">
      <c r="A2743">
        <v>81</v>
      </c>
      <c r="B2743" t="s">
        <v>3036</v>
      </c>
      <c r="C2743" t="s">
        <v>3025</v>
      </c>
      <c r="D2743" t="s">
        <v>26</v>
      </c>
      <c r="E2743" t="s">
        <v>17</v>
      </c>
      <c r="F2743" t="s">
        <v>224</v>
      </c>
      <c r="G2743" t="s">
        <v>225</v>
      </c>
      <c r="H2743" t="s">
        <v>3026</v>
      </c>
      <c r="I2743" t="s">
        <v>3025</v>
      </c>
      <c r="K2743" t="s">
        <v>23</v>
      </c>
      <c r="L2743" t="s">
        <v>24</v>
      </c>
      <c r="M2743" s="2">
        <v>2.9858450761825219</v>
      </c>
      <c r="N2743">
        <v>4</v>
      </c>
      <c r="O2743" t="s">
        <v>25</v>
      </c>
      <c r="P2743" t="s">
        <v>3037</v>
      </c>
      <c r="T2743">
        <v>2.9858479999999998</v>
      </c>
    </row>
    <row r="2744" spans="1:20">
      <c r="A2744">
        <v>142</v>
      </c>
      <c r="B2744" t="s">
        <v>3038</v>
      </c>
      <c r="C2744" t="s">
        <v>3025</v>
      </c>
      <c r="D2744" t="s">
        <v>26</v>
      </c>
      <c r="E2744" t="s">
        <v>17</v>
      </c>
      <c r="F2744" t="s">
        <v>224</v>
      </c>
      <c r="G2744" t="s">
        <v>225</v>
      </c>
      <c r="H2744" t="s">
        <v>3026</v>
      </c>
      <c r="I2744" t="s">
        <v>3025</v>
      </c>
      <c r="K2744" t="s">
        <v>23</v>
      </c>
      <c r="L2744" t="s">
        <v>24</v>
      </c>
      <c r="M2744" s="2">
        <v>6.2421820248291269</v>
      </c>
      <c r="N2744">
        <v>4</v>
      </c>
      <c r="O2744" t="s">
        <v>25</v>
      </c>
      <c r="P2744" t="s">
        <v>22</v>
      </c>
      <c r="T2744">
        <v>6.2421879999999996</v>
      </c>
    </row>
    <row r="2745" spans="1:20">
      <c r="A2745">
        <v>159</v>
      </c>
      <c r="B2745" t="s">
        <v>3039</v>
      </c>
      <c r="C2745" t="s">
        <v>3025</v>
      </c>
      <c r="D2745" t="s">
        <v>26</v>
      </c>
      <c r="E2745" t="s">
        <v>17</v>
      </c>
      <c r="F2745" t="s">
        <v>224</v>
      </c>
      <c r="G2745" t="s">
        <v>225</v>
      </c>
      <c r="H2745" t="s">
        <v>3026</v>
      </c>
      <c r="I2745" t="s">
        <v>3025</v>
      </c>
      <c r="K2745" t="s">
        <v>23</v>
      </c>
      <c r="L2745" t="s">
        <v>24</v>
      </c>
      <c r="M2745" s="2">
        <v>7.880249051363279</v>
      </c>
      <c r="N2745">
        <v>4</v>
      </c>
      <c r="O2745" t="s">
        <v>25</v>
      </c>
      <c r="P2745" t="s">
        <v>3040</v>
      </c>
      <c r="T2745">
        <v>7.8802560000000001</v>
      </c>
    </row>
    <row r="2746" spans="1:20">
      <c r="A2746">
        <v>162</v>
      </c>
      <c r="B2746" t="s">
        <v>3041</v>
      </c>
      <c r="C2746" t="s">
        <v>3025</v>
      </c>
      <c r="D2746" t="s">
        <v>26</v>
      </c>
      <c r="E2746" t="s">
        <v>17</v>
      </c>
      <c r="F2746" t="s">
        <v>224</v>
      </c>
      <c r="G2746" t="s">
        <v>225</v>
      </c>
      <c r="H2746" t="s">
        <v>3026</v>
      </c>
      <c r="I2746" t="s">
        <v>3025</v>
      </c>
      <c r="K2746" t="s">
        <v>23</v>
      </c>
      <c r="L2746" t="s">
        <v>24</v>
      </c>
      <c r="M2746" s="2">
        <v>0.80798515194496467</v>
      </c>
      <c r="N2746">
        <v>4</v>
      </c>
      <c r="O2746" t="s">
        <v>25</v>
      </c>
      <c r="P2746" t="s">
        <v>22</v>
      </c>
      <c r="T2746">
        <v>0.80798599999999998</v>
      </c>
    </row>
    <row r="2747" spans="1:20">
      <c r="A2747">
        <v>167</v>
      </c>
      <c r="B2747" t="s">
        <v>3042</v>
      </c>
      <c r="C2747" t="s">
        <v>3025</v>
      </c>
      <c r="D2747" t="s">
        <v>26</v>
      </c>
      <c r="E2747" t="s">
        <v>17</v>
      </c>
      <c r="F2747" t="s">
        <v>224</v>
      </c>
      <c r="G2747" t="s">
        <v>225</v>
      </c>
      <c r="H2747" t="s">
        <v>3026</v>
      </c>
      <c r="I2747" t="s">
        <v>3025</v>
      </c>
      <c r="K2747" t="s">
        <v>23</v>
      </c>
      <c r="L2747" t="s">
        <v>24</v>
      </c>
      <c r="M2747" s="2">
        <v>75.454716210592892</v>
      </c>
      <c r="N2747">
        <v>4</v>
      </c>
      <c r="O2747" t="s">
        <v>25</v>
      </c>
      <c r="P2747" t="s">
        <v>22</v>
      </c>
      <c r="T2747">
        <v>75.454783000000006</v>
      </c>
    </row>
    <row r="2748" spans="1:20">
      <c r="A2748">
        <v>210</v>
      </c>
      <c r="B2748" t="s">
        <v>3043</v>
      </c>
      <c r="C2748" t="s">
        <v>3025</v>
      </c>
      <c r="D2748" t="s">
        <v>26</v>
      </c>
      <c r="E2748" t="s">
        <v>17</v>
      </c>
      <c r="F2748" t="s">
        <v>224</v>
      </c>
      <c r="G2748" t="s">
        <v>225</v>
      </c>
      <c r="H2748" t="s">
        <v>3026</v>
      </c>
      <c r="I2748" t="s">
        <v>3025</v>
      </c>
      <c r="K2748" t="s">
        <v>23</v>
      </c>
      <c r="L2748" t="s">
        <v>24</v>
      </c>
      <c r="M2748" s="2">
        <v>3.0828023430511555</v>
      </c>
      <c r="N2748">
        <v>4</v>
      </c>
      <c r="O2748" t="s">
        <v>25</v>
      </c>
      <c r="P2748" t="s">
        <v>22</v>
      </c>
      <c r="T2748">
        <v>3.082805</v>
      </c>
    </row>
    <row r="2749" spans="1:20">
      <c r="A2749">
        <v>212</v>
      </c>
      <c r="B2749" t="s">
        <v>3044</v>
      </c>
      <c r="C2749" t="s">
        <v>3025</v>
      </c>
      <c r="D2749" t="s">
        <v>26</v>
      </c>
      <c r="E2749" t="s">
        <v>17</v>
      </c>
      <c r="F2749" t="s">
        <v>224</v>
      </c>
      <c r="G2749" t="s">
        <v>225</v>
      </c>
      <c r="H2749" t="s">
        <v>3026</v>
      </c>
      <c r="I2749" t="s">
        <v>3025</v>
      </c>
      <c r="K2749" t="s">
        <v>23</v>
      </c>
      <c r="L2749" t="s">
        <v>24</v>
      </c>
      <c r="M2749" s="2">
        <v>3.3625967453778975</v>
      </c>
      <c r="N2749">
        <v>4</v>
      </c>
      <c r="O2749" t="s">
        <v>25</v>
      </c>
      <c r="P2749" t="s">
        <v>22</v>
      </c>
      <c r="T2749">
        <v>3.3626</v>
      </c>
    </row>
    <row r="2750" spans="1:20">
      <c r="A2750">
        <v>213</v>
      </c>
      <c r="B2750" t="s">
        <v>3045</v>
      </c>
      <c r="C2750" t="s">
        <v>3025</v>
      </c>
      <c r="D2750" t="s">
        <v>26</v>
      </c>
      <c r="E2750" t="s">
        <v>17</v>
      </c>
      <c r="F2750" t="s">
        <v>224</v>
      </c>
      <c r="G2750" t="s">
        <v>225</v>
      </c>
      <c r="H2750" t="s">
        <v>3026</v>
      </c>
      <c r="I2750" t="s">
        <v>3025</v>
      </c>
      <c r="K2750" t="s">
        <v>23</v>
      </c>
      <c r="L2750" t="s">
        <v>24</v>
      </c>
      <c r="M2750" s="2">
        <v>10.939060895855057</v>
      </c>
      <c r="N2750">
        <v>4</v>
      </c>
      <c r="O2750" t="s">
        <v>25</v>
      </c>
      <c r="P2750" t="s">
        <v>22</v>
      </c>
      <c r="T2750">
        <v>10.939071</v>
      </c>
    </row>
    <row r="2751" spans="1:20">
      <c r="A2751">
        <v>214</v>
      </c>
      <c r="B2751" t="s">
        <v>3046</v>
      </c>
      <c r="C2751" t="s">
        <v>3025</v>
      </c>
      <c r="D2751" t="s">
        <v>26</v>
      </c>
      <c r="E2751" t="s">
        <v>17</v>
      </c>
      <c r="F2751" t="s">
        <v>224</v>
      </c>
      <c r="G2751" t="s">
        <v>225</v>
      </c>
      <c r="H2751" t="s">
        <v>3026</v>
      </c>
      <c r="I2751" t="s">
        <v>3025</v>
      </c>
      <c r="K2751" t="s">
        <v>23</v>
      </c>
      <c r="L2751" t="s">
        <v>24</v>
      </c>
      <c r="M2751" s="2">
        <v>15.098776923343037</v>
      </c>
      <c r="N2751">
        <v>4</v>
      </c>
      <c r="O2751" t="s">
        <v>25</v>
      </c>
      <c r="P2751" t="s">
        <v>22</v>
      </c>
      <c r="Q2751" s="2">
        <f>SUM(M2726:M2729,M2731:M2737,M2739:M2741)</f>
        <v>231.51505374141925</v>
      </c>
      <c r="T2751">
        <v>15.098789999999999</v>
      </c>
    </row>
    <row r="2752" spans="1:20">
      <c r="A2752">
        <v>130</v>
      </c>
      <c r="B2752" t="s">
        <v>3159</v>
      </c>
      <c r="C2752" t="s">
        <v>3025</v>
      </c>
      <c r="D2752" t="s">
        <v>26</v>
      </c>
      <c r="E2752" t="s">
        <v>1622</v>
      </c>
      <c r="F2752" t="s">
        <v>224</v>
      </c>
      <c r="G2752" t="s">
        <v>225</v>
      </c>
      <c r="H2752" t="s">
        <v>3026</v>
      </c>
      <c r="I2752" t="s">
        <v>3025</v>
      </c>
      <c r="K2752" t="s">
        <v>23</v>
      </c>
      <c r="L2752" t="s">
        <v>24</v>
      </c>
      <c r="M2752" s="2">
        <v>5.8729734594228615</v>
      </c>
      <c r="N2752">
        <v>4</v>
      </c>
      <c r="O2752" t="s">
        <v>25</v>
      </c>
      <c r="P2752" t="s">
        <v>22</v>
      </c>
      <c r="T2752">
        <v>5.8729789999999999</v>
      </c>
    </row>
  </sheetData>
  <sheetProtection password="CC93" sheet="1" objects="1" scenarios="1"/>
  <sortState ref="A2:T2752">
    <sortCondition ref="I2:I2752"/>
    <sortCondition ref="J2:J2752"/>
    <sortCondition ref="N2:N2752"/>
    <sortCondition ref="K2:K275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6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4.3"/>
  <cols>
    <col min="1" max="1" width="3.28515625" bestFit="1" customWidth="1"/>
    <col min="2" max="2" width="22.5703125" style="7" bestFit="1" customWidth="1"/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2.85546875" customWidth="1"/>
    <col min="24" max="24" width="2.85546875" customWidth="1"/>
    <col min="27" max="27" width="2.85546875" customWidth="1"/>
    <col min="30" max="30" width="2.85546875" customWidth="1"/>
    <col min="36" max="36" width="18.5703125" bestFit="1" customWidth="1"/>
    <col min="37" max="37" width="9.140625" customWidth="1"/>
  </cols>
  <sheetData>
    <row r="1" spans="1:32">
      <c r="B1"/>
      <c r="V1" s="26"/>
      <c r="W1" s="26"/>
      <c r="AB1" s="26"/>
      <c r="AC1" s="26"/>
      <c r="AE1" s="26"/>
      <c r="AF1" s="26"/>
    </row>
    <row r="2" spans="1:32" ht="15" thickBot="1">
      <c r="D2" s="25" t="s">
        <v>3275</v>
      </c>
      <c r="E2" s="25"/>
      <c r="G2" s="25" t="s">
        <v>3276</v>
      </c>
      <c r="H2" s="25"/>
      <c r="J2" s="25" t="s">
        <v>3277</v>
      </c>
      <c r="K2" s="25"/>
      <c r="M2" s="25" t="s">
        <v>1782</v>
      </c>
      <c r="N2" s="25"/>
      <c r="P2" s="25" t="s">
        <v>3278</v>
      </c>
      <c r="Q2" s="25"/>
      <c r="S2" s="25" t="s">
        <v>2113</v>
      </c>
      <c r="T2" s="25"/>
      <c r="V2" s="25" t="s">
        <v>2814</v>
      </c>
      <c r="W2" s="25"/>
      <c r="Y2" s="25" t="s">
        <v>2651</v>
      </c>
      <c r="Z2" s="25"/>
      <c r="AB2" s="25" t="s">
        <v>3279</v>
      </c>
      <c r="AC2" s="25"/>
      <c r="AE2" s="25" t="s">
        <v>3280</v>
      </c>
      <c r="AF2" s="25"/>
    </row>
    <row r="3" spans="1:32">
      <c r="B3" s="8" t="s">
        <v>3281</v>
      </c>
      <c r="D3" s="9" t="s">
        <v>3282</v>
      </c>
      <c r="E3" s="9" t="s">
        <v>3283</v>
      </c>
      <c r="G3" s="9" t="s">
        <v>3282</v>
      </c>
      <c r="H3" s="9" t="s">
        <v>3283</v>
      </c>
      <c r="J3" s="9" t="s">
        <v>3282</v>
      </c>
      <c r="K3" s="9" t="s">
        <v>3283</v>
      </c>
      <c r="M3" s="9" t="s">
        <v>3282</v>
      </c>
      <c r="N3" s="9" t="s">
        <v>3283</v>
      </c>
      <c r="P3" s="9" t="s">
        <v>3282</v>
      </c>
      <c r="Q3" s="9" t="s">
        <v>3283</v>
      </c>
      <c r="S3" s="9" t="s">
        <v>3282</v>
      </c>
      <c r="T3" s="9" t="s">
        <v>3283</v>
      </c>
      <c r="V3" s="9" t="s">
        <v>3282</v>
      </c>
      <c r="W3" s="9" t="s">
        <v>3283</v>
      </c>
      <c r="Y3" s="9" t="s">
        <v>3282</v>
      </c>
      <c r="Z3" s="9" t="s">
        <v>3283</v>
      </c>
      <c r="AB3" s="9" t="s">
        <v>3282</v>
      </c>
      <c r="AC3" s="9" t="s">
        <v>3283</v>
      </c>
      <c r="AE3" s="9" t="s">
        <v>3282</v>
      </c>
      <c r="AF3" s="9" t="s">
        <v>3283</v>
      </c>
    </row>
    <row r="4" spans="1:32">
      <c r="B4" s="7" t="s">
        <v>228</v>
      </c>
      <c r="D4">
        <f>COUNTIFS('unit-ditch-irr-crop'!$I$2:$I$2752,"AA",'unit-ditch-irr-crop'!$K$2:$K$2752,$B4)</f>
        <v>0</v>
      </c>
      <c r="E4" s="10">
        <f>SUMIFS('unit-ditch-irr-crop'!$M$2:$M$2752,'unit-ditch-irr-crop'!$I$2:$I$2752,"AA",'unit-ditch-irr-crop'!$K$2:$K$2752,$B4)</f>
        <v>0</v>
      </c>
      <c r="G4">
        <f>COUNTIFS('unit-ditch-irr-crop'!$I$2:$I$2752,"CG",'unit-ditch-irr-crop'!$K$2:$K$2752,$B4)</f>
        <v>24</v>
      </c>
      <c r="H4" s="10">
        <f>SUMIFS('unit-ditch-irr-crop'!$M$2:$M$2752,'unit-ditch-irr-crop'!$I$2:$I$2752,"CG",'unit-ditch-irr-crop'!$K$2:$K$2752,$B4)</f>
        <v>217.32063359913616</v>
      </c>
      <c r="J4">
        <f>COUNTIFS('unit-ditch-irr-crop'!$I$2:$I$2752,"GL",'unit-ditch-irr-crop'!$K$2:$K$2752,$B4)</f>
        <v>12</v>
      </c>
      <c r="K4" s="10">
        <f>SUMIFS('unit-ditch-irr-crop'!$M$2:$M$2752,'unit-ditch-irr-crop'!$I$2:$I$2752,"GL",'unit-ditch-irr-crop'!$K$2:$K$2752,$B4)</f>
        <v>120.71687480589888</v>
      </c>
      <c r="M4">
        <f>COUNTIFS('unit-ditch-irr-crop'!$I$2:$I$2752,"LU",'unit-ditch-irr-crop'!$K$2:$K$2752,$B4)</f>
        <v>0</v>
      </c>
      <c r="N4" s="10">
        <f>SUMIFS('unit-ditch-irr-crop'!$M$2:$M$2752,'unit-ditch-irr-crop'!$I$2:$I$2752,"LU",'unit-ditch-irr-crop'!$K$2:$K$2752,$B4)</f>
        <v>0</v>
      </c>
      <c r="P4">
        <f>COUNTIFS('unit-ditch-irr-crop'!$I$2:$I$2752,"RR",'unit-ditch-irr-crop'!$K$2:$K$2752,$B4)</f>
        <v>0</v>
      </c>
      <c r="Q4" s="10">
        <f>SUMIFS('unit-ditch-irr-crop'!$M$2:$M$2752,'unit-ditch-irr-crop'!$I$2:$I$2752,"RR",'unit-ditch-irr-crop'!$K$2:$K$2752,$B4)</f>
        <v>0</v>
      </c>
      <c r="S4">
        <f>COUNTIFS('unit-ditch-irr-crop'!$I$2:$I$2752,"RS",'unit-ditch-irr-crop'!$K$2:$K$2752,$B4)</f>
        <v>0</v>
      </c>
      <c r="T4" s="10">
        <f>SUMIFS('unit-ditch-irr-crop'!$M$2:$M$2752,'unit-ditch-irr-crop'!$I$2:$I$2752,"RS",'unit-ditch-irr-crop'!$K$2:$K$2752,$B4)</f>
        <v>0</v>
      </c>
      <c r="V4">
        <f>COUNTIFS('unit-ditch-irr-crop'!$I$2:$I$2752,"SS",'unit-ditch-irr-crop'!$K$2:$K$2752,$B4)</f>
        <v>7</v>
      </c>
      <c r="W4" s="10">
        <f>SUMIFS('unit-ditch-irr-crop'!$M$2:$M$2752,'unit-ditch-irr-crop'!$I$2:$I$2752,"SS",'unit-ditch-irr-crop'!$K$2:$K$2752,$B4)</f>
        <v>92.833501675620113</v>
      </c>
      <c r="Y4">
        <f>COUNTIFS('unit-ditch-irr-crop'!$I$2:$I$2752,"UG",'unit-ditch-irr-crop'!$K$2:$K$2752,$B4)</f>
        <v>0</v>
      </c>
      <c r="Z4" s="10">
        <f>SUMIFS('unit-ditch-irr-crop'!$M$2:$M$2752,'unit-ditch-irr-crop'!$I$2:$I$2752,"UG",'unit-ditch-irr-crop'!$K$2:$K$2752,$B4)</f>
        <v>0</v>
      </c>
      <c r="AB4">
        <f>COUNTIFS('unit-ditch-irr-crop'!$I$2:$I$2752,"VV",'unit-ditch-irr-crop'!$E$2:$E$2752,"Arizona v California",'unit-ditch-irr-crop'!$K$2:$K$2752,$B4)</f>
        <v>1</v>
      </c>
      <c r="AC4" s="10">
        <f>SUMIFS('unit-ditch-irr-crop'!$M$2:$M$2752,'unit-ditch-irr-crop'!$I$2:$I$2752,"VV",'unit-ditch-irr-crop'!$E$2:$E$2752,"Arizona v California",'unit-ditch-irr-crop'!$K$2:$K$2752,$B4)</f>
        <v>23.088646757238944</v>
      </c>
      <c r="AE4">
        <f>COUNTIFS('unit-ditch-irr-crop'!$I$2:$I$2752,"VV",'unit-ditch-irr-crop'!$E$2:$E$2752,"Globe Equity Decree",'unit-ditch-irr-crop'!$K$2:$K$2752,$B4)</f>
        <v>13</v>
      </c>
      <c r="AF4" s="10">
        <f>SUMIFS('unit-ditch-irr-crop'!$M$2:$M$2752,'unit-ditch-irr-crop'!$I$2:$I$2752,"VV",'unit-ditch-irr-crop'!$E$2:$E$2752,"Globe Equity Decree",'unit-ditch-irr-crop'!$K$2:$K$2752,$B4)</f>
        <v>208.56720023474989</v>
      </c>
    </row>
    <row r="5" spans="1:32">
      <c r="B5" s="7" t="s">
        <v>989</v>
      </c>
      <c r="D5">
        <f>COUNTIFS('unit-ditch-irr-crop'!$I$2:$I$2752,"AA",'unit-ditch-irr-crop'!$K$2:$K$2752,$B5)</f>
        <v>0</v>
      </c>
      <c r="E5" s="10">
        <f>SUMIFS('unit-ditch-irr-crop'!$M$2:$M$2752,'unit-ditch-irr-crop'!$I$2:$I$2752,"AA",'unit-ditch-irr-crop'!$K$2:$K$2752,$B5)</f>
        <v>0</v>
      </c>
      <c r="G5">
        <f>COUNTIFS('unit-ditch-irr-crop'!$I$2:$I$2752,"CG",'unit-ditch-irr-crop'!$K$2:$K$2752,$B5)</f>
        <v>3</v>
      </c>
      <c r="H5" s="10">
        <f>SUMIFS('unit-ditch-irr-crop'!$M$2:$M$2752,'unit-ditch-irr-crop'!$I$2:$I$2752,"CG",'unit-ditch-irr-crop'!$K$2:$K$2752,$B5)</f>
        <v>3.9859591327597199</v>
      </c>
      <c r="J5">
        <f>COUNTIFS('unit-ditch-irr-crop'!$I$2:$I$2752,"GL",'unit-ditch-irr-crop'!$K$2:$K$2752,$B5)</f>
        <v>7</v>
      </c>
      <c r="K5" s="10">
        <f>SUMIFS('unit-ditch-irr-crop'!$M$2:$M$2752,'unit-ditch-irr-crop'!$I$2:$I$2752,"GL",'unit-ditch-irr-crop'!$K$2:$K$2752,$B5)</f>
        <v>44.450541648092596</v>
      </c>
      <c r="M5">
        <f>COUNTIFS('unit-ditch-irr-crop'!$I$2:$I$2752,"LU",'unit-ditch-irr-crop'!$K$2:$K$2752,$B5)</f>
        <v>0</v>
      </c>
      <c r="N5" s="10">
        <f>SUMIFS('unit-ditch-irr-crop'!$M$2:$M$2752,'unit-ditch-irr-crop'!$I$2:$I$2752,"LU",'unit-ditch-irr-crop'!$K$2:$K$2752,$B5)</f>
        <v>0</v>
      </c>
      <c r="P5">
        <f>COUNTIFS('unit-ditch-irr-crop'!$I$2:$I$2752,"RR",'unit-ditch-irr-crop'!$K$2:$K$2752,$B5)</f>
        <v>0</v>
      </c>
      <c r="Q5" s="10">
        <f>SUMIFS('unit-ditch-irr-crop'!$M$2:$M$2752,'unit-ditch-irr-crop'!$I$2:$I$2752,"RR",'unit-ditch-irr-crop'!$K$2:$K$2752,$B5)</f>
        <v>0</v>
      </c>
      <c r="S5">
        <f>COUNTIFS('unit-ditch-irr-crop'!$I$2:$I$2752,"RS",'unit-ditch-irr-crop'!$K$2:$K$2752,$B5)</f>
        <v>0</v>
      </c>
      <c r="T5" s="10">
        <f>SUMIFS('unit-ditch-irr-crop'!$M$2:$M$2752,'unit-ditch-irr-crop'!$I$2:$I$2752,"RS",'unit-ditch-irr-crop'!$K$2:$K$2752,$B5)</f>
        <v>0</v>
      </c>
      <c r="V5">
        <f>COUNTIFS('unit-ditch-irr-crop'!$I$2:$I$2752,"SS",'unit-ditch-irr-crop'!$K$2:$K$2752,$B5)</f>
        <v>0</v>
      </c>
      <c r="W5" s="10">
        <f>SUMIFS('unit-ditch-irr-crop'!$M$2:$M$2752,'unit-ditch-irr-crop'!$I$2:$I$2752,"SS",'unit-ditch-irr-crop'!$K$2:$K$2752,$B5)</f>
        <v>0</v>
      </c>
      <c r="Y5">
        <f>COUNTIFS('unit-ditch-irr-crop'!$I$2:$I$2752,"UG",'unit-ditch-irr-crop'!$K$2:$K$2752,$B5)</f>
        <v>0</v>
      </c>
      <c r="Z5" s="10">
        <f>SUMIFS('unit-ditch-irr-crop'!$M$2:$M$2752,'unit-ditch-irr-crop'!$I$2:$I$2752,"UG",'unit-ditch-irr-crop'!$K$2:$K$2752,$B5)</f>
        <v>0</v>
      </c>
      <c r="AB5">
        <f>COUNTIFS('unit-ditch-irr-crop'!$I$2:$I$2752,"VV",'unit-ditch-irr-crop'!$E$2:$E$2752,"Arizona v California",'unit-ditch-irr-crop'!$K$2:$K$2752,$B5)</f>
        <v>1</v>
      </c>
      <c r="AC5" s="10">
        <f>SUMIFS('unit-ditch-irr-crop'!$M$2:$M$2752,'unit-ditch-irr-crop'!$I$2:$I$2752,"VV",'unit-ditch-irr-crop'!$E$2:$E$2752,"Arizona v California",'unit-ditch-irr-crop'!$K$2:$K$2752,$B5)</f>
        <v>99.419086634575933</v>
      </c>
      <c r="AE5">
        <f>COUNTIFS('unit-ditch-irr-crop'!$I$2:$I$2752,"VV",'unit-ditch-irr-crop'!$E$2:$E$2752,"Globe Equity Decree",'unit-ditch-irr-crop'!$K$2:$K$2752,$B5)</f>
        <v>6</v>
      </c>
      <c r="AF5" s="10">
        <f>SUMIFS('unit-ditch-irr-crop'!$M$2:$M$2752,'unit-ditch-irr-crop'!$I$2:$I$2752,"VV",'unit-ditch-irr-crop'!$E$2:$E$2752,"Globe Equity Decree",'unit-ditch-irr-crop'!$K$2:$K$2752,$B5)</f>
        <v>116.91307173042804</v>
      </c>
    </row>
    <row r="6" spans="1:32">
      <c r="B6" s="7" t="s">
        <v>3284</v>
      </c>
      <c r="D6">
        <f>COUNTIFS('unit-ditch-irr-crop'!$I$2:$I$2752,"AA",'unit-ditch-irr-crop'!$K$2:$K$2752,$B6)</f>
        <v>0</v>
      </c>
      <c r="E6" s="10">
        <f>SUMIFS('unit-ditch-irr-crop'!$M$2:$M$2752,'unit-ditch-irr-crop'!$I$2:$I$2752,"AA",'unit-ditch-irr-crop'!$K$2:$K$2752,$B6)</f>
        <v>0</v>
      </c>
      <c r="G6">
        <f>COUNTIFS('unit-ditch-irr-crop'!$I$2:$I$2752,"CG",'unit-ditch-irr-crop'!$K$2:$K$2752,$B6)</f>
        <v>0</v>
      </c>
      <c r="H6" s="10">
        <f>SUMIFS('unit-ditch-irr-crop'!$M$2:$M$2752,'unit-ditch-irr-crop'!$I$2:$I$2752,"CG",'unit-ditch-irr-crop'!$K$2:$K$2752,$B6)</f>
        <v>0</v>
      </c>
      <c r="J6">
        <f>COUNTIFS('unit-ditch-irr-crop'!$I$2:$I$2752,"GL",'unit-ditch-irr-crop'!$K$2:$K$2752,$B6)</f>
        <v>0</v>
      </c>
      <c r="K6" s="10">
        <f>SUMIFS('unit-ditch-irr-crop'!$M$2:$M$2752,'unit-ditch-irr-crop'!$I$2:$I$2752,"GL",'unit-ditch-irr-crop'!$K$2:$K$2752,$B6)</f>
        <v>0</v>
      </c>
      <c r="M6">
        <f>COUNTIFS('unit-ditch-irr-crop'!$I$2:$I$2752,"LU",'unit-ditch-irr-crop'!$K$2:$K$2752,$B6)</f>
        <v>0</v>
      </c>
      <c r="N6" s="10">
        <f>SUMIFS('unit-ditch-irr-crop'!$M$2:$M$2752,'unit-ditch-irr-crop'!$I$2:$I$2752,"LU",'unit-ditch-irr-crop'!$K$2:$K$2752,$B6)</f>
        <v>0</v>
      </c>
      <c r="P6">
        <f>COUNTIFS('unit-ditch-irr-crop'!$I$2:$I$2752,"RR",'unit-ditch-irr-crop'!$K$2:$K$2752,$B6)</f>
        <v>0</v>
      </c>
      <c r="Q6" s="10">
        <f>SUMIFS('unit-ditch-irr-crop'!$M$2:$M$2752,'unit-ditch-irr-crop'!$I$2:$I$2752,"RR",'unit-ditch-irr-crop'!$K$2:$K$2752,$B6)</f>
        <v>0</v>
      </c>
      <c r="S6">
        <f>COUNTIFS('unit-ditch-irr-crop'!$I$2:$I$2752,"RS",'unit-ditch-irr-crop'!$K$2:$K$2752,$B6)</f>
        <v>0</v>
      </c>
      <c r="T6" s="10">
        <f>SUMIFS('unit-ditch-irr-crop'!$M$2:$M$2752,'unit-ditch-irr-crop'!$I$2:$I$2752,"RS",'unit-ditch-irr-crop'!$K$2:$K$2752,$B6)</f>
        <v>0</v>
      </c>
      <c r="V6">
        <f>COUNTIFS('unit-ditch-irr-crop'!$I$2:$I$2752,"SS",'unit-ditch-irr-crop'!$K$2:$K$2752,$B6)</f>
        <v>0</v>
      </c>
      <c r="W6" s="10">
        <f>SUMIFS('unit-ditch-irr-crop'!$M$2:$M$2752,'unit-ditch-irr-crop'!$I$2:$I$2752,"SS",'unit-ditch-irr-crop'!$K$2:$K$2752,$B6)</f>
        <v>0</v>
      </c>
      <c r="Y6">
        <f>COUNTIFS('unit-ditch-irr-crop'!$I$2:$I$2752,"UG",'unit-ditch-irr-crop'!$K$2:$K$2752,$B6)</f>
        <v>0</v>
      </c>
      <c r="Z6" s="10">
        <f>SUMIFS('unit-ditch-irr-crop'!$M$2:$M$2752,'unit-ditch-irr-crop'!$I$2:$I$2752,"UG",'unit-ditch-irr-crop'!$K$2:$K$2752,$B6)</f>
        <v>0</v>
      </c>
      <c r="AB6">
        <f>COUNTIFS('unit-ditch-irr-crop'!$I$2:$I$2752,"VV",'unit-ditch-irr-crop'!$E$2:$E$2752,"Arizona v California",'unit-ditch-irr-crop'!$K$2:$K$2752,$B6)</f>
        <v>0</v>
      </c>
      <c r="AC6" s="10">
        <f>SUMIFS('unit-ditch-irr-crop'!$M$2:$M$2752,'unit-ditch-irr-crop'!$I$2:$I$2752,"VV",'unit-ditch-irr-crop'!$E$2:$E$2752,"Arizona v California",'unit-ditch-irr-crop'!$K$2:$K$2752,$B6)</f>
        <v>0</v>
      </c>
      <c r="AE6">
        <f>COUNTIFS('unit-ditch-irr-crop'!$I$2:$I$2752,"VV",'unit-ditch-irr-crop'!$E$2:$E$2752,"Globe Equity Decree",'unit-ditch-irr-crop'!$K$2:$K$2752,$B6)</f>
        <v>0</v>
      </c>
      <c r="AF6" s="10">
        <f>SUMIFS('unit-ditch-irr-crop'!$M$2:$M$2752,'unit-ditch-irr-crop'!$I$2:$I$2752,"VV",'unit-ditch-irr-crop'!$E$2:$E$2752,"Globe Equity Decree",'unit-ditch-irr-crop'!$K$2:$K$2752,$B6)</f>
        <v>0</v>
      </c>
    </row>
    <row r="7" spans="1:32">
      <c r="A7" s="6"/>
      <c r="B7" s="7" t="s">
        <v>2828</v>
      </c>
      <c r="D7">
        <f>COUNTIFS('unit-ditch-irr-crop'!$I$2:$I$2752,"AA",'unit-ditch-irr-crop'!$K$2:$K$2752,$B7)</f>
        <v>0</v>
      </c>
      <c r="E7" s="10">
        <f>SUMIFS('unit-ditch-irr-crop'!$M$2:$M$2752,'unit-ditch-irr-crop'!$I$2:$I$2752,"AA",'unit-ditch-irr-crop'!$K$2:$K$2752,$B7)</f>
        <v>0</v>
      </c>
      <c r="G7">
        <f>COUNTIFS('unit-ditch-irr-crop'!$I$2:$I$2752,"CG",'unit-ditch-irr-crop'!$K$2:$K$2752,$B7)</f>
        <v>0</v>
      </c>
      <c r="H7" s="10">
        <f>SUMIFS('unit-ditch-irr-crop'!$M$2:$M$2752,'unit-ditch-irr-crop'!$I$2:$I$2752,"CG",'unit-ditch-irr-crop'!$K$2:$K$2752,$B7)</f>
        <v>0</v>
      </c>
      <c r="J7">
        <f>COUNTIFS('unit-ditch-irr-crop'!$I$2:$I$2752,"GL",'unit-ditch-irr-crop'!$K$2:$K$2752,$B7)</f>
        <v>0</v>
      </c>
      <c r="K7" s="10">
        <f>SUMIFS('unit-ditch-irr-crop'!$M$2:$M$2752,'unit-ditch-irr-crop'!$I$2:$I$2752,"GL",'unit-ditch-irr-crop'!$K$2:$K$2752,$B7)</f>
        <v>0</v>
      </c>
      <c r="M7">
        <f>COUNTIFS('unit-ditch-irr-crop'!$I$2:$I$2752,"LU",'unit-ditch-irr-crop'!$K$2:$K$2752,$B7)</f>
        <v>0</v>
      </c>
      <c r="N7" s="10">
        <f>SUMIFS('unit-ditch-irr-crop'!$M$2:$M$2752,'unit-ditch-irr-crop'!$I$2:$I$2752,"LU",'unit-ditch-irr-crop'!$K$2:$K$2752,$B7)</f>
        <v>0</v>
      </c>
      <c r="P7">
        <f>COUNTIFS('unit-ditch-irr-crop'!$I$2:$I$2752,"RR",'unit-ditch-irr-crop'!$K$2:$K$2752,$B7)</f>
        <v>0</v>
      </c>
      <c r="Q7" s="10">
        <f>SUMIFS('unit-ditch-irr-crop'!$M$2:$M$2752,'unit-ditch-irr-crop'!$I$2:$I$2752,"RR",'unit-ditch-irr-crop'!$K$2:$K$2752,$B7)</f>
        <v>0</v>
      </c>
      <c r="S7">
        <f>COUNTIFS('unit-ditch-irr-crop'!$I$2:$I$2752,"RS",'unit-ditch-irr-crop'!$K$2:$K$2752,$B7)</f>
        <v>0</v>
      </c>
      <c r="T7" s="10">
        <f>SUMIFS('unit-ditch-irr-crop'!$M$2:$M$2752,'unit-ditch-irr-crop'!$I$2:$I$2752,"RS",'unit-ditch-irr-crop'!$K$2:$K$2752,$B7)</f>
        <v>0</v>
      </c>
      <c r="V7">
        <f>COUNTIFS('unit-ditch-irr-crop'!$I$2:$I$2752,"SS",'unit-ditch-irr-crop'!$K$2:$K$2752,$B7)</f>
        <v>1</v>
      </c>
      <c r="W7" s="10">
        <f>SUMIFS('unit-ditch-irr-crop'!$M$2:$M$2752,'unit-ditch-irr-crop'!$I$2:$I$2752,"SS",'unit-ditch-irr-crop'!$K$2:$K$2752,$B7)</f>
        <v>120.31683463228281</v>
      </c>
      <c r="Y7">
        <f>COUNTIFS('unit-ditch-irr-crop'!$I$2:$I$2752,"UG",'unit-ditch-irr-crop'!$K$2:$K$2752,$B7)</f>
        <v>0</v>
      </c>
      <c r="Z7" s="10">
        <f>SUMIFS('unit-ditch-irr-crop'!$M$2:$M$2752,'unit-ditch-irr-crop'!$I$2:$I$2752,"UG",'unit-ditch-irr-crop'!$K$2:$K$2752,$B7)</f>
        <v>0</v>
      </c>
      <c r="AB7">
        <f>COUNTIFS('unit-ditch-irr-crop'!$I$2:$I$2752,"VV",'unit-ditch-irr-crop'!$E$2:$E$2752,"Arizona v California",'unit-ditch-irr-crop'!$K$2:$K$2752,$B7)</f>
        <v>1</v>
      </c>
      <c r="AC7" s="10">
        <f>SUMIFS('unit-ditch-irr-crop'!$M$2:$M$2752,'unit-ditch-irr-crop'!$I$2:$I$2752,"VV",'unit-ditch-irr-crop'!$E$2:$E$2752,"Arizona v California",'unit-ditch-irr-crop'!$K$2:$K$2752,$B7)</f>
        <v>6.8507469255175613</v>
      </c>
      <c r="AE7">
        <f>COUNTIFS('unit-ditch-irr-crop'!$I$2:$I$2752,"VV",'unit-ditch-irr-crop'!$E$2:$E$2752,"Globe Equity Decree",'unit-ditch-irr-crop'!$K$2:$K$2752,$B7)</f>
        <v>18</v>
      </c>
      <c r="AF7" s="10">
        <f>SUMIFS('unit-ditch-irr-crop'!$M$2:$M$2752,'unit-ditch-irr-crop'!$I$2:$I$2752,"VV",'unit-ditch-irr-crop'!$E$2:$E$2752,"Globe Equity Decree",'unit-ditch-irr-crop'!$K$2:$K$2752,$B7)</f>
        <v>414.01725944534775</v>
      </c>
    </row>
    <row r="8" spans="1:32">
      <c r="B8" s="7" t="s">
        <v>3285</v>
      </c>
      <c r="D8">
        <f>COUNTIFS('unit-ditch-irr-crop'!$I$2:$I$2752,"AA",'unit-ditch-irr-crop'!$K$2:$K$2752,$B8)</f>
        <v>0</v>
      </c>
      <c r="E8" s="10">
        <f>SUMIFS('unit-ditch-irr-crop'!$M$2:$M$2752,'unit-ditch-irr-crop'!$I$2:$I$2752,"AA",'unit-ditch-irr-crop'!$K$2:$K$2752,$B8)</f>
        <v>0</v>
      </c>
      <c r="G8">
        <f>COUNTIFS('unit-ditch-irr-crop'!$I$2:$I$2752,"CG",'unit-ditch-irr-crop'!$K$2:$K$2752,$B8)</f>
        <v>0</v>
      </c>
      <c r="H8" s="10">
        <f>SUMIFS('unit-ditch-irr-crop'!$M$2:$M$2752,'unit-ditch-irr-crop'!$I$2:$I$2752,"CG",'unit-ditch-irr-crop'!$K$2:$K$2752,$B8)</f>
        <v>0</v>
      </c>
      <c r="J8">
        <f>COUNTIFS('unit-ditch-irr-crop'!$I$2:$I$2752,"GL",'unit-ditch-irr-crop'!$K$2:$K$2752,$B8)</f>
        <v>0</v>
      </c>
      <c r="K8" s="10">
        <f>SUMIFS('unit-ditch-irr-crop'!$M$2:$M$2752,'unit-ditch-irr-crop'!$I$2:$I$2752,"GL",'unit-ditch-irr-crop'!$K$2:$K$2752,$B8)</f>
        <v>0</v>
      </c>
      <c r="M8">
        <f>COUNTIFS('unit-ditch-irr-crop'!$I$2:$I$2752,"LU",'unit-ditch-irr-crop'!$K$2:$K$2752,$B8)</f>
        <v>0</v>
      </c>
      <c r="N8" s="10">
        <f>SUMIFS('unit-ditch-irr-crop'!$M$2:$M$2752,'unit-ditch-irr-crop'!$I$2:$I$2752,"LU",'unit-ditch-irr-crop'!$K$2:$K$2752,$B8)</f>
        <v>0</v>
      </c>
      <c r="P8">
        <f>COUNTIFS('unit-ditch-irr-crop'!$I$2:$I$2752,"RR",'unit-ditch-irr-crop'!$K$2:$K$2752,$B8)</f>
        <v>0</v>
      </c>
      <c r="Q8" s="10">
        <f>SUMIFS('unit-ditch-irr-crop'!$M$2:$M$2752,'unit-ditch-irr-crop'!$I$2:$I$2752,"RR",'unit-ditch-irr-crop'!$K$2:$K$2752,$B8)</f>
        <v>0</v>
      </c>
      <c r="S8">
        <f>COUNTIFS('unit-ditch-irr-crop'!$I$2:$I$2752,"RS",'unit-ditch-irr-crop'!$K$2:$K$2752,$B8)</f>
        <v>0</v>
      </c>
      <c r="T8" s="10">
        <f>SUMIFS('unit-ditch-irr-crop'!$M$2:$M$2752,'unit-ditch-irr-crop'!$I$2:$I$2752,"RS",'unit-ditch-irr-crop'!$K$2:$K$2752,$B8)</f>
        <v>0</v>
      </c>
      <c r="V8">
        <f>COUNTIFS('unit-ditch-irr-crop'!$I$2:$I$2752,"SS",'unit-ditch-irr-crop'!$K$2:$K$2752,$B8)</f>
        <v>0</v>
      </c>
      <c r="W8" s="10">
        <f>SUMIFS('unit-ditch-irr-crop'!$M$2:$M$2752,'unit-ditch-irr-crop'!$I$2:$I$2752,"SS",'unit-ditch-irr-crop'!$K$2:$K$2752,$B8)</f>
        <v>0</v>
      </c>
      <c r="Y8">
        <f>COUNTIFS('unit-ditch-irr-crop'!$I$2:$I$2752,"UG",'unit-ditch-irr-crop'!$K$2:$K$2752,$B8)</f>
        <v>0</v>
      </c>
      <c r="Z8" s="10">
        <f>SUMIFS('unit-ditch-irr-crop'!$M$2:$M$2752,'unit-ditch-irr-crop'!$I$2:$I$2752,"UG",'unit-ditch-irr-crop'!$K$2:$K$2752,$B8)</f>
        <v>0</v>
      </c>
      <c r="AB8">
        <f>COUNTIFS('unit-ditch-irr-crop'!$I$2:$I$2752,"VV",'unit-ditch-irr-crop'!$E$2:$E$2752,"Arizona v California",'unit-ditch-irr-crop'!$K$2:$K$2752,$B8)</f>
        <v>0</v>
      </c>
      <c r="AC8" s="10">
        <f>SUMIFS('unit-ditch-irr-crop'!$M$2:$M$2752,'unit-ditch-irr-crop'!$I$2:$I$2752,"VV",'unit-ditch-irr-crop'!$E$2:$E$2752,"Arizona v California",'unit-ditch-irr-crop'!$K$2:$K$2752,$B8)</f>
        <v>0</v>
      </c>
      <c r="AE8">
        <f>COUNTIFS('unit-ditch-irr-crop'!$I$2:$I$2752,"VV",'unit-ditch-irr-crop'!$E$2:$E$2752,"Globe Equity Decree",'unit-ditch-irr-crop'!$K$2:$K$2752,$B8)</f>
        <v>0</v>
      </c>
      <c r="AF8" s="10">
        <f>SUMIFS('unit-ditch-irr-crop'!$M$2:$M$2752,'unit-ditch-irr-crop'!$I$2:$I$2752,"VV",'unit-ditch-irr-crop'!$E$2:$E$2752,"Globe Equity Decree",'unit-ditch-irr-crop'!$K$2:$K$2752,$B8)</f>
        <v>0</v>
      </c>
    </row>
    <row r="9" spans="1:32">
      <c r="B9" s="7" t="s">
        <v>1277</v>
      </c>
      <c r="D9">
        <f>COUNTIFS('unit-ditch-irr-crop'!$I$2:$I$2752,"AA",'unit-ditch-irr-crop'!$K$2:$K$2752,$B9)</f>
        <v>0</v>
      </c>
      <c r="E9" s="10">
        <f>SUMIFS('unit-ditch-irr-crop'!$M$2:$M$2752,'unit-ditch-irr-crop'!$I$2:$I$2752,"AA",'unit-ditch-irr-crop'!$K$2:$K$2752,$B9)</f>
        <v>0</v>
      </c>
      <c r="G9">
        <f>COUNTIFS('unit-ditch-irr-crop'!$I$2:$I$2752,"CG",'unit-ditch-irr-crop'!$K$2:$K$2752,$B9)</f>
        <v>9</v>
      </c>
      <c r="H9" s="10">
        <f>SUMIFS('unit-ditch-irr-crop'!$M$2:$M$2752,'unit-ditch-irr-crop'!$I$2:$I$2752,"CG",'unit-ditch-irr-crop'!$K$2:$K$2752,$B9)</f>
        <v>87.998409864191004</v>
      </c>
      <c r="J9">
        <f>COUNTIFS('unit-ditch-irr-crop'!$I$2:$I$2752,"GL",'unit-ditch-irr-crop'!$K$2:$K$2752,$B9)</f>
        <v>3</v>
      </c>
      <c r="K9" s="10">
        <f>SUMIFS('unit-ditch-irr-crop'!$M$2:$M$2752,'unit-ditch-irr-crop'!$I$2:$I$2752,"GL",'unit-ditch-irr-crop'!$K$2:$K$2752,$B9)</f>
        <v>19.999337270130422</v>
      </c>
      <c r="M9">
        <f>COUNTIFS('unit-ditch-irr-crop'!$I$2:$I$2752,"LU",'unit-ditch-irr-crop'!$K$2:$K$2752,$B9)</f>
        <v>0</v>
      </c>
      <c r="N9" s="10">
        <f>SUMIFS('unit-ditch-irr-crop'!$M$2:$M$2752,'unit-ditch-irr-crop'!$I$2:$I$2752,"LU",'unit-ditch-irr-crop'!$K$2:$K$2752,$B9)</f>
        <v>0</v>
      </c>
      <c r="P9">
        <f>COUNTIFS('unit-ditch-irr-crop'!$I$2:$I$2752,"RR",'unit-ditch-irr-crop'!$K$2:$K$2752,$B9)</f>
        <v>0</v>
      </c>
      <c r="Q9" s="10">
        <f>SUMIFS('unit-ditch-irr-crop'!$M$2:$M$2752,'unit-ditch-irr-crop'!$I$2:$I$2752,"RR",'unit-ditch-irr-crop'!$K$2:$K$2752,$B9)</f>
        <v>0</v>
      </c>
      <c r="S9">
        <f>COUNTIFS('unit-ditch-irr-crop'!$I$2:$I$2752,"RS",'unit-ditch-irr-crop'!$K$2:$K$2752,$B9)</f>
        <v>1</v>
      </c>
      <c r="T9" s="10">
        <f>SUMIFS('unit-ditch-irr-crop'!$M$2:$M$2752,'unit-ditch-irr-crop'!$I$2:$I$2752,"RS",'unit-ditch-irr-crop'!$K$2:$K$2752,$B9)</f>
        <v>1.7901862718255634</v>
      </c>
      <c r="V9">
        <f>COUNTIFS('unit-ditch-irr-crop'!$I$2:$I$2752,"SS",'unit-ditch-irr-crop'!$K$2:$K$2752,$B9)</f>
        <v>2</v>
      </c>
      <c r="W9" s="10">
        <f>SUMIFS('unit-ditch-irr-crop'!$M$2:$M$2752,'unit-ditch-irr-crop'!$I$2:$I$2752,"SS",'unit-ditch-irr-crop'!$K$2:$K$2752,$B9)</f>
        <v>244.77416784865301</v>
      </c>
      <c r="Y9">
        <f>COUNTIFS('unit-ditch-irr-crop'!$I$2:$I$2752,"UG",'unit-ditch-irr-crop'!$K$2:$K$2752,$B9)</f>
        <v>0</v>
      </c>
      <c r="Z9" s="10">
        <f>SUMIFS('unit-ditch-irr-crop'!$M$2:$M$2752,'unit-ditch-irr-crop'!$I$2:$I$2752,"UG",'unit-ditch-irr-crop'!$K$2:$K$2752,$B9)</f>
        <v>0</v>
      </c>
      <c r="AB9">
        <f>COUNTIFS('unit-ditch-irr-crop'!$I$2:$I$2752,"VV",'unit-ditch-irr-crop'!$E$2:$E$2752,"Arizona v California",'unit-ditch-irr-crop'!$K$2:$K$2752,$B9)</f>
        <v>2</v>
      </c>
      <c r="AC9" s="10">
        <f>SUMIFS('unit-ditch-irr-crop'!$M$2:$M$2752,'unit-ditch-irr-crop'!$I$2:$I$2752,"VV",'unit-ditch-irr-crop'!$E$2:$E$2752,"Arizona v California",'unit-ditch-irr-crop'!$K$2:$K$2752,$B9)</f>
        <v>19.185880905195631</v>
      </c>
      <c r="AE9">
        <f>COUNTIFS('unit-ditch-irr-crop'!$I$2:$I$2752,"VV",'unit-ditch-irr-crop'!$E$2:$E$2752,"Globe Equity Decree",'unit-ditch-irr-crop'!$K$2:$K$2752,$B9)</f>
        <v>2</v>
      </c>
      <c r="AF9" s="10">
        <f>SUMIFS('unit-ditch-irr-crop'!$M$2:$M$2752,'unit-ditch-irr-crop'!$I$2:$I$2752,"VV",'unit-ditch-irr-crop'!$E$2:$E$2752,"Globe Equity Decree",'unit-ditch-irr-crop'!$K$2:$K$2752,$B9)</f>
        <v>5.5439194222187078</v>
      </c>
    </row>
    <row r="10" spans="1:32">
      <c r="B10" s="7" t="s">
        <v>1775</v>
      </c>
      <c r="D10">
        <f>COUNTIFS('unit-ditch-irr-crop'!$I$2:$I$2752,"AA",'unit-ditch-irr-crop'!$K$2:$K$2752,$B10)</f>
        <v>2</v>
      </c>
      <c r="E10" s="10">
        <f>SUMIFS('unit-ditch-irr-crop'!$M$2:$M$2752,'unit-ditch-irr-crop'!$I$2:$I$2752,"AA",'unit-ditch-irr-crop'!$K$2:$K$2752,$B10)</f>
        <v>0.74196084618692038</v>
      </c>
      <c r="G10">
        <f>COUNTIFS('unit-ditch-irr-crop'!$I$2:$I$2752,"CG",'unit-ditch-irr-crop'!$K$2:$K$2752,$B10)</f>
        <v>0</v>
      </c>
      <c r="H10" s="10">
        <f>SUMIFS('unit-ditch-irr-crop'!$M$2:$M$2752,'unit-ditch-irr-crop'!$I$2:$I$2752,"CG",'unit-ditch-irr-crop'!$K$2:$K$2752,$B10)</f>
        <v>0</v>
      </c>
      <c r="J10">
        <f>COUNTIFS('unit-ditch-irr-crop'!$I$2:$I$2752,"GL",'unit-ditch-irr-crop'!$K$2:$K$2752,$B10)</f>
        <v>4</v>
      </c>
      <c r="K10" s="10">
        <f>SUMIFS('unit-ditch-irr-crop'!$M$2:$M$2752,'unit-ditch-irr-crop'!$I$2:$I$2752,"GL",'unit-ditch-irr-crop'!$K$2:$K$2752,$B10)</f>
        <v>22.404003621820372</v>
      </c>
      <c r="M10">
        <f>COUNTIFS('unit-ditch-irr-crop'!$I$2:$I$2752,"LU",'unit-ditch-irr-crop'!$K$2:$K$2752,$B10)</f>
        <v>0</v>
      </c>
      <c r="N10" s="10">
        <f>SUMIFS('unit-ditch-irr-crop'!$M$2:$M$2752,'unit-ditch-irr-crop'!$I$2:$I$2752,"LU",'unit-ditch-irr-crop'!$K$2:$K$2752,$B10)</f>
        <v>0</v>
      </c>
      <c r="P10">
        <f>COUNTIFS('unit-ditch-irr-crop'!$I$2:$I$2752,"RR",'unit-ditch-irr-crop'!$K$2:$K$2752,$B10)</f>
        <v>0</v>
      </c>
      <c r="Q10" s="10">
        <f>SUMIFS('unit-ditch-irr-crop'!$M$2:$M$2752,'unit-ditch-irr-crop'!$I$2:$I$2752,"RR",'unit-ditch-irr-crop'!$K$2:$K$2752,$B10)</f>
        <v>0</v>
      </c>
      <c r="S10">
        <f>COUNTIFS('unit-ditch-irr-crop'!$I$2:$I$2752,"RS",'unit-ditch-irr-crop'!$K$2:$K$2752,$B10)</f>
        <v>0</v>
      </c>
      <c r="T10" s="10">
        <f>SUMIFS('unit-ditch-irr-crop'!$M$2:$M$2752,'unit-ditch-irr-crop'!$I$2:$I$2752,"RS",'unit-ditch-irr-crop'!$K$2:$K$2752,$B10)</f>
        <v>0</v>
      </c>
      <c r="V10">
        <f>COUNTIFS('unit-ditch-irr-crop'!$I$2:$I$2752,"SS",'unit-ditch-irr-crop'!$K$2:$K$2752,$B10)</f>
        <v>0</v>
      </c>
      <c r="W10" s="10">
        <f>SUMIFS('unit-ditch-irr-crop'!$M$2:$M$2752,'unit-ditch-irr-crop'!$I$2:$I$2752,"SS",'unit-ditch-irr-crop'!$K$2:$K$2752,$B10)</f>
        <v>0</v>
      </c>
      <c r="Y10">
        <f>COUNTIFS('unit-ditch-irr-crop'!$I$2:$I$2752,"UG",'unit-ditch-irr-crop'!$K$2:$K$2752,$B10)</f>
        <v>0</v>
      </c>
      <c r="Z10" s="10">
        <f>SUMIFS('unit-ditch-irr-crop'!$M$2:$M$2752,'unit-ditch-irr-crop'!$I$2:$I$2752,"UG",'unit-ditch-irr-crop'!$K$2:$K$2752,$B10)</f>
        <v>0</v>
      </c>
      <c r="AB10">
        <f>COUNTIFS('unit-ditch-irr-crop'!$I$2:$I$2752,"VV",'unit-ditch-irr-crop'!$E$2:$E$2752,"Arizona v California",'unit-ditch-irr-crop'!$K$2:$K$2752,$B10)</f>
        <v>0</v>
      </c>
      <c r="AC10" s="10">
        <f>SUMIFS('unit-ditch-irr-crop'!$M$2:$M$2752,'unit-ditch-irr-crop'!$I$2:$I$2752,"VV",'unit-ditch-irr-crop'!$E$2:$E$2752,"Arizona v California",'unit-ditch-irr-crop'!$K$2:$K$2752,$B10)</f>
        <v>0</v>
      </c>
      <c r="AE10">
        <f>COUNTIFS('unit-ditch-irr-crop'!$I$2:$I$2752,"VV",'unit-ditch-irr-crop'!$E$2:$E$2752,"Globe Equity Decree",'unit-ditch-irr-crop'!$K$2:$K$2752,$B10)</f>
        <v>1</v>
      </c>
      <c r="AF10" s="10">
        <f>SUMIFS('unit-ditch-irr-crop'!$M$2:$M$2752,'unit-ditch-irr-crop'!$I$2:$I$2752,"VV",'unit-ditch-irr-crop'!$E$2:$E$2752,"Globe Equity Decree",'unit-ditch-irr-crop'!$K$2:$K$2752,$B10)</f>
        <v>19.924755990817573</v>
      </c>
    </row>
    <row r="11" spans="1:32">
      <c r="B11" s="7" t="s">
        <v>2822</v>
      </c>
      <c r="D11">
        <f>COUNTIFS('unit-ditch-irr-crop'!$I$2:$I$2752,"AA",'unit-ditch-irr-crop'!$K$2:$K$2752,$B11)</f>
        <v>0</v>
      </c>
      <c r="E11" s="10">
        <f>SUMIFS('unit-ditch-irr-crop'!$M$2:$M$2752,'unit-ditch-irr-crop'!$I$2:$I$2752,"AA",'unit-ditch-irr-crop'!$K$2:$K$2752,$B11)</f>
        <v>0</v>
      </c>
      <c r="G11">
        <f>COUNTIFS('unit-ditch-irr-crop'!$I$2:$I$2752,"CG",'unit-ditch-irr-crop'!$K$2:$K$2752,$B11)</f>
        <v>0</v>
      </c>
      <c r="H11" s="10">
        <f>SUMIFS('unit-ditch-irr-crop'!$M$2:$M$2752,'unit-ditch-irr-crop'!$I$2:$I$2752,"CG",'unit-ditch-irr-crop'!$K$2:$K$2752,$B11)</f>
        <v>0</v>
      </c>
      <c r="J11">
        <f>COUNTIFS('unit-ditch-irr-crop'!$I$2:$I$2752,"GL",'unit-ditch-irr-crop'!$K$2:$K$2752,$B11)</f>
        <v>0</v>
      </c>
      <c r="K11" s="10">
        <f>SUMIFS('unit-ditch-irr-crop'!$M$2:$M$2752,'unit-ditch-irr-crop'!$I$2:$I$2752,"GL",'unit-ditch-irr-crop'!$K$2:$K$2752,$B11)</f>
        <v>0</v>
      </c>
      <c r="M11">
        <f>COUNTIFS('unit-ditch-irr-crop'!$I$2:$I$2752,"LU",'unit-ditch-irr-crop'!$K$2:$K$2752,$B11)</f>
        <v>0</v>
      </c>
      <c r="N11" s="10">
        <f>SUMIFS('unit-ditch-irr-crop'!$M$2:$M$2752,'unit-ditch-irr-crop'!$I$2:$I$2752,"LU",'unit-ditch-irr-crop'!$K$2:$K$2752,$B11)</f>
        <v>0</v>
      </c>
      <c r="P11">
        <f>COUNTIFS('unit-ditch-irr-crop'!$I$2:$I$2752,"RR",'unit-ditch-irr-crop'!$K$2:$K$2752,$B11)</f>
        <v>0</v>
      </c>
      <c r="Q11" s="10">
        <f>SUMIFS('unit-ditch-irr-crop'!$M$2:$M$2752,'unit-ditch-irr-crop'!$I$2:$I$2752,"RR",'unit-ditch-irr-crop'!$K$2:$K$2752,$B11)</f>
        <v>0</v>
      </c>
      <c r="S11">
        <f>COUNTIFS('unit-ditch-irr-crop'!$I$2:$I$2752,"RS",'unit-ditch-irr-crop'!$K$2:$K$2752,$B11)</f>
        <v>0</v>
      </c>
      <c r="T11" s="10">
        <f>SUMIFS('unit-ditch-irr-crop'!$M$2:$M$2752,'unit-ditch-irr-crop'!$I$2:$I$2752,"RS",'unit-ditch-irr-crop'!$K$2:$K$2752,$B11)</f>
        <v>0</v>
      </c>
      <c r="V11">
        <f>COUNTIFS('unit-ditch-irr-crop'!$I$2:$I$2752,"SS",'unit-ditch-irr-crop'!$K$2:$K$2752,$B11)</f>
        <v>6</v>
      </c>
      <c r="W11" s="10">
        <f>SUMIFS('unit-ditch-irr-crop'!$M$2:$M$2752,'unit-ditch-irr-crop'!$I$2:$I$2752,"SS",'unit-ditch-irr-crop'!$K$2:$K$2752,$B11)</f>
        <v>74.306715892074351</v>
      </c>
      <c r="Y11">
        <f>COUNTIFS('unit-ditch-irr-crop'!$I$2:$I$2752,"UG",'unit-ditch-irr-crop'!$K$2:$K$2752,$B11)</f>
        <v>0</v>
      </c>
      <c r="Z11" s="10">
        <f>SUMIFS('unit-ditch-irr-crop'!$M$2:$M$2752,'unit-ditch-irr-crop'!$I$2:$I$2752,"UG",'unit-ditch-irr-crop'!$K$2:$K$2752,$B11)</f>
        <v>0</v>
      </c>
      <c r="AB11">
        <f>COUNTIFS('unit-ditch-irr-crop'!$I$2:$I$2752,"VV",'unit-ditch-irr-crop'!$E$2:$E$2752,"Arizona v California",'unit-ditch-irr-crop'!$K$2:$K$2752,$B11)</f>
        <v>1</v>
      </c>
      <c r="AC11" s="10">
        <f>SUMIFS('unit-ditch-irr-crop'!$M$2:$M$2752,'unit-ditch-irr-crop'!$I$2:$I$2752,"VV",'unit-ditch-irr-crop'!$E$2:$E$2752,"Arizona v California",'unit-ditch-irr-crop'!$K$2:$K$2752,$B11)</f>
        <v>8.8413449459581006</v>
      </c>
      <c r="AE11">
        <f>COUNTIFS('unit-ditch-irr-crop'!$I$2:$I$2752,"VV",'unit-ditch-irr-crop'!$E$2:$E$2752,"Globe Equity Decree",'unit-ditch-irr-crop'!$K$2:$K$2752,$B11)</f>
        <v>1</v>
      </c>
      <c r="AF11" s="10">
        <f>SUMIFS('unit-ditch-irr-crop'!$M$2:$M$2752,'unit-ditch-irr-crop'!$I$2:$I$2752,"VV",'unit-ditch-irr-crop'!$E$2:$E$2752,"Globe Equity Decree",'unit-ditch-irr-crop'!$K$2:$K$2752,$B11)</f>
        <v>21.168944573817726</v>
      </c>
    </row>
    <row r="12" spans="1:32">
      <c r="B12" s="7" t="s">
        <v>3030</v>
      </c>
      <c r="D12">
        <f>COUNTIFS('unit-ditch-irr-crop'!$I$2:$I$2752,"AA",'unit-ditch-irr-crop'!$K$2:$K$2752,$B12)</f>
        <v>0</v>
      </c>
      <c r="E12" s="10">
        <f>SUMIFS('unit-ditch-irr-crop'!$M$2:$M$2752,'unit-ditch-irr-crop'!$I$2:$I$2752,"AA",'unit-ditch-irr-crop'!$K$2:$K$2752,$B12)</f>
        <v>0</v>
      </c>
      <c r="G12">
        <f>COUNTIFS('unit-ditch-irr-crop'!$I$2:$I$2752,"CG",'unit-ditch-irr-crop'!$K$2:$K$2752,$B12)</f>
        <v>0</v>
      </c>
      <c r="H12" s="10">
        <f>SUMIFS('unit-ditch-irr-crop'!$M$2:$M$2752,'unit-ditch-irr-crop'!$I$2:$I$2752,"CG",'unit-ditch-irr-crop'!$K$2:$K$2752,$B12)</f>
        <v>0</v>
      </c>
      <c r="J12">
        <f>COUNTIFS('unit-ditch-irr-crop'!$I$2:$I$2752,"GL",'unit-ditch-irr-crop'!$K$2:$K$2752,$B12)</f>
        <v>0</v>
      </c>
      <c r="K12" s="10">
        <f>SUMIFS('unit-ditch-irr-crop'!$M$2:$M$2752,'unit-ditch-irr-crop'!$I$2:$I$2752,"GL",'unit-ditch-irr-crop'!$K$2:$K$2752,$B12)</f>
        <v>0</v>
      </c>
      <c r="M12">
        <f>COUNTIFS('unit-ditch-irr-crop'!$I$2:$I$2752,"LU",'unit-ditch-irr-crop'!$K$2:$K$2752,$B12)</f>
        <v>0</v>
      </c>
      <c r="N12" s="10">
        <f>SUMIFS('unit-ditch-irr-crop'!$M$2:$M$2752,'unit-ditch-irr-crop'!$I$2:$I$2752,"LU",'unit-ditch-irr-crop'!$K$2:$K$2752,$B12)</f>
        <v>0</v>
      </c>
      <c r="P12">
        <f>COUNTIFS('unit-ditch-irr-crop'!$I$2:$I$2752,"RR",'unit-ditch-irr-crop'!$K$2:$K$2752,$B12)</f>
        <v>0</v>
      </c>
      <c r="Q12" s="10">
        <f>SUMIFS('unit-ditch-irr-crop'!$M$2:$M$2752,'unit-ditch-irr-crop'!$I$2:$I$2752,"RR",'unit-ditch-irr-crop'!$K$2:$K$2752,$B12)</f>
        <v>0</v>
      </c>
      <c r="S12">
        <f>COUNTIFS('unit-ditch-irr-crop'!$I$2:$I$2752,"RS",'unit-ditch-irr-crop'!$K$2:$K$2752,$B12)</f>
        <v>0</v>
      </c>
      <c r="T12" s="10">
        <f>SUMIFS('unit-ditch-irr-crop'!$M$2:$M$2752,'unit-ditch-irr-crop'!$I$2:$I$2752,"RS",'unit-ditch-irr-crop'!$K$2:$K$2752,$B12)</f>
        <v>0</v>
      </c>
      <c r="V12">
        <f>COUNTIFS('unit-ditch-irr-crop'!$I$2:$I$2752,"SS",'unit-ditch-irr-crop'!$K$2:$K$2752,$B12)</f>
        <v>0</v>
      </c>
      <c r="W12" s="10">
        <f>SUMIFS('unit-ditch-irr-crop'!$M$2:$M$2752,'unit-ditch-irr-crop'!$I$2:$I$2752,"SS",'unit-ditch-irr-crop'!$K$2:$K$2752,$B12)</f>
        <v>0</v>
      </c>
      <c r="Y12">
        <f>COUNTIFS('unit-ditch-irr-crop'!$I$2:$I$2752,"UG",'unit-ditch-irr-crop'!$K$2:$K$2752,$B12)</f>
        <v>0</v>
      </c>
      <c r="Z12" s="10">
        <f>SUMIFS('unit-ditch-irr-crop'!$M$2:$M$2752,'unit-ditch-irr-crop'!$I$2:$I$2752,"UG",'unit-ditch-irr-crop'!$K$2:$K$2752,$B12)</f>
        <v>0</v>
      </c>
      <c r="AB12">
        <f>COUNTIFS('unit-ditch-irr-crop'!$I$2:$I$2752,"VV",'unit-ditch-irr-crop'!$E$2:$E$2752,"Arizona v California",'unit-ditch-irr-crop'!$K$2:$K$2752,$B12)</f>
        <v>2</v>
      </c>
      <c r="AC12" s="10">
        <f>SUMIFS('unit-ditch-irr-crop'!$M$2:$M$2752,'unit-ditch-irr-crop'!$I$2:$I$2752,"VV",'unit-ditch-irr-crop'!$E$2:$E$2752,"Arizona v California",'unit-ditch-irr-crop'!$K$2:$K$2752,$B12)</f>
        <v>34.6992125778999</v>
      </c>
      <c r="AE12">
        <f>COUNTIFS('unit-ditch-irr-crop'!$I$2:$I$2752,"VV",'unit-ditch-irr-crop'!$E$2:$E$2752,"Globe Equity Decree",'unit-ditch-irr-crop'!$K$2:$K$2752,$B12)</f>
        <v>21</v>
      </c>
      <c r="AF12" s="10">
        <f>SUMIFS('unit-ditch-irr-crop'!$M$2:$M$2752,'unit-ditch-irr-crop'!$I$2:$I$2752,"VV",'unit-ditch-irr-crop'!$E$2:$E$2752,"Globe Equity Decree",'unit-ditch-irr-crop'!$K$2:$K$2752,$B12)</f>
        <v>593.54975287086768</v>
      </c>
    </row>
    <row r="13" spans="1:32">
      <c r="B13" s="7" t="s">
        <v>973</v>
      </c>
      <c r="D13">
        <f>COUNTIFS('unit-ditch-irr-crop'!$I$2:$I$2752,"AA",'unit-ditch-irr-crop'!$K$2:$K$2752,$B13)</f>
        <v>0</v>
      </c>
      <c r="E13" s="10">
        <f>SUMIFS('unit-ditch-irr-crop'!$M$2:$M$2752,'unit-ditch-irr-crop'!$I$2:$I$2752,"AA",'unit-ditch-irr-crop'!$K$2:$K$2752,$B13)</f>
        <v>0</v>
      </c>
      <c r="G13">
        <f>COUNTIFS('unit-ditch-irr-crop'!$I$2:$I$2752,"CG",'unit-ditch-irr-crop'!$K$2:$K$2752,$B13)</f>
        <v>1</v>
      </c>
      <c r="H13" s="10">
        <f>SUMIFS('unit-ditch-irr-crop'!$M$2:$M$2752,'unit-ditch-irr-crop'!$I$2:$I$2752,"CG",'unit-ditch-irr-crop'!$K$2:$K$2752,$B13)</f>
        <v>5.4756966163890022</v>
      </c>
      <c r="J13">
        <f>COUNTIFS('unit-ditch-irr-crop'!$I$2:$I$2752,"GL",'unit-ditch-irr-crop'!$K$2:$K$2752,$B13)</f>
        <v>5</v>
      </c>
      <c r="K13" s="10">
        <f>SUMIFS('unit-ditch-irr-crop'!$M$2:$M$2752,'unit-ditch-irr-crop'!$I$2:$I$2752,"GL",'unit-ditch-irr-crop'!$K$2:$K$2752,$B13)</f>
        <v>10.011188069268519</v>
      </c>
      <c r="M13">
        <f>COUNTIFS('unit-ditch-irr-crop'!$I$2:$I$2752,"LU",'unit-ditch-irr-crop'!$K$2:$K$2752,$B13)</f>
        <v>0</v>
      </c>
      <c r="N13" s="10">
        <f>SUMIFS('unit-ditch-irr-crop'!$M$2:$M$2752,'unit-ditch-irr-crop'!$I$2:$I$2752,"LU",'unit-ditch-irr-crop'!$K$2:$K$2752,$B13)</f>
        <v>0</v>
      </c>
      <c r="P13">
        <f>COUNTIFS('unit-ditch-irr-crop'!$I$2:$I$2752,"RR",'unit-ditch-irr-crop'!$K$2:$K$2752,$B13)</f>
        <v>0</v>
      </c>
      <c r="Q13" s="10">
        <f>SUMIFS('unit-ditch-irr-crop'!$M$2:$M$2752,'unit-ditch-irr-crop'!$I$2:$I$2752,"RR",'unit-ditch-irr-crop'!$K$2:$K$2752,$B13)</f>
        <v>0</v>
      </c>
      <c r="S13">
        <f>COUNTIFS('unit-ditch-irr-crop'!$I$2:$I$2752,"RS",'unit-ditch-irr-crop'!$K$2:$K$2752,$B13)</f>
        <v>0</v>
      </c>
      <c r="T13" s="10">
        <f>SUMIFS('unit-ditch-irr-crop'!$M$2:$M$2752,'unit-ditch-irr-crop'!$I$2:$I$2752,"RS",'unit-ditch-irr-crop'!$K$2:$K$2752,$B13)</f>
        <v>0</v>
      </c>
      <c r="V13">
        <f>COUNTIFS('unit-ditch-irr-crop'!$I$2:$I$2752,"SS",'unit-ditch-irr-crop'!$K$2:$K$2752,$B13)</f>
        <v>0</v>
      </c>
      <c r="W13" s="10">
        <f>SUMIFS('unit-ditch-irr-crop'!$M$2:$M$2752,'unit-ditch-irr-crop'!$I$2:$I$2752,"SS",'unit-ditch-irr-crop'!$K$2:$K$2752,$B13)</f>
        <v>0</v>
      </c>
      <c r="Y13">
        <f>COUNTIFS('unit-ditch-irr-crop'!$I$2:$I$2752,"UG",'unit-ditch-irr-crop'!$K$2:$K$2752,$B13)</f>
        <v>0</v>
      </c>
      <c r="Z13" s="10">
        <f>SUMIFS('unit-ditch-irr-crop'!$M$2:$M$2752,'unit-ditch-irr-crop'!$I$2:$I$2752,"UG",'unit-ditch-irr-crop'!$K$2:$K$2752,$B13)</f>
        <v>0</v>
      </c>
      <c r="AB13">
        <f>COUNTIFS('unit-ditch-irr-crop'!$I$2:$I$2752,"VV",'unit-ditch-irr-crop'!$E$2:$E$2752,"Arizona v California",'unit-ditch-irr-crop'!$K$2:$K$2752,$B13)</f>
        <v>0</v>
      </c>
      <c r="AC13" s="10">
        <f>SUMIFS('unit-ditch-irr-crop'!$M$2:$M$2752,'unit-ditch-irr-crop'!$I$2:$I$2752,"VV",'unit-ditch-irr-crop'!$E$2:$E$2752,"Arizona v California",'unit-ditch-irr-crop'!$K$2:$K$2752,$B13)</f>
        <v>0</v>
      </c>
      <c r="AE13">
        <f>COUNTIFS('unit-ditch-irr-crop'!$I$2:$I$2752,"VV",'unit-ditch-irr-crop'!$E$2:$E$2752,"Globe Equity Decree",'unit-ditch-irr-crop'!$K$2:$K$2752,$B13)</f>
        <v>0</v>
      </c>
      <c r="AF13" s="10">
        <f>SUMIFS('unit-ditch-irr-crop'!$M$2:$M$2752,'unit-ditch-irr-crop'!$I$2:$I$2752,"VV",'unit-ditch-irr-crop'!$E$2:$E$2752,"Globe Equity Decree",'unit-ditch-irr-crop'!$K$2:$K$2752,$B13)</f>
        <v>0</v>
      </c>
    </row>
    <row r="14" spans="1:32">
      <c r="B14" s="7" t="s">
        <v>85</v>
      </c>
      <c r="D14">
        <f>COUNTIFS('unit-ditch-irr-crop'!$I$2:$I$2752,"AA",'unit-ditch-irr-crop'!$K$2:$K$2752,$B14)</f>
        <v>46</v>
      </c>
      <c r="E14" s="10">
        <f>SUMIFS('unit-ditch-irr-crop'!$M$2:$M$2752,'unit-ditch-irr-crop'!$I$2:$I$2752,"AA",'unit-ditch-irr-crop'!$K$2:$K$2752,$B14)</f>
        <v>158.04564020524555</v>
      </c>
      <c r="G14">
        <f>COUNTIFS('unit-ditch-irr-crop'!$I$2:$I$2752,"CG",'unit-ditch-irr-crop'!$K$2:$K$2752,$B14)</f>
        <v>152</v>
      </c>
      <c r="H14" s="10">
        <f>SUMIFS('unit-ditch-irr-crop'!$M$2:$M$2752,'unit-ditch-irr-crop'!$I$2:$I$2752,"CG",'unit-ditch-irr-crop'!$K$2:$K$2752,$B14)</f>
        <v>994.17142752331461</v>
      </c>
      <c r="J14">
        <f>COUNTIFS('unit-ditch-irr-crop'!$I$2:$I$2752,"GL",'unit-ditch-irr-crop'!$K$2:$K$2752,$B14)</f>
        <v>75</v>
      </c>
      <c r="K14" s="10">
        <f>SUMIFS('unit-ditch-irr-crop'!$M$2:$M$2752,'unit-ditch-irr-crop'!$I$2:$I$2752,"GL",'unit-ditch-irr-crop'!$K$2:$K$2752,$B14)</f>
        <v>357.00576344622749</v>
      </c>
      <c r="M14">
        <f>COUNTIFS('unit-ditch-irr-crop'!$I$2:$I$2752,"LU",'unit-ditch-irr-crop'!$K$2:$K$2752,$B14)</f>
        <v>31</v>
      </c>
      <c r="N14" s="10">
        <f>SUMIFS('unit-ditch-irr-crop'!$M$2:$M$2752,'unit-ditch-irr-crop'!$I$2:$I$2752,"LU",'unit-ditch-irr-crop'!$K$2:$K$2752,$B14)</f>
        <v>149.07305936973353</v>
      </c>
      <c r="P14">
        <f>COUNTIFS('unit-ditch-irr-crop'!$I$2:$I$2752,"RR",'unit-ditch-irr-crop'!$K$2:$K$2752,$B14)</f>
        <v>15</v>
      </c>
      <c r="Q14" s="10">
        <f>SUMIFS('unit-ditch-irr-crop'!$M$2:$M$2752,'unit-ditch-irr-crop'!$I$2:$I$2752,"RR",'unit-ditch-irr-crop'!$K$2:$K$2752,$B14)</f>
        <v>158.29567140202528</v>
      </c>
      <c r="S14">
        <f>COUNTIFS('unit-ditch-irr-crop'!$I$2:$I$2752,"RS",'unit-ditch-irr-crop'!$K$2:$K$2752,$B14)</f>
        <v>66</v>
      </c>
      <c r="T14" s="10">
        <f>SUMIFS('unit-ditch-irr-crop'!$M$2:$M$2752,'unit-ditch-irr-crop'!$I$2:$I$2752,"RS",'unit-ditch-irr-crop'!$K$2:$K$2752,$B14)</f>
        <v>242.41993604695983</v>
      </c>
      <c r="V14">
        <f>COUNTIFS('unit-ditch-irr-crop'!$I$2:$I$2752,"SS",'unit-ditch-irr-crop'!$K$2:$K$2752,$B14)</f>
        <v>0</v>
      </c>
      <c r="W14" s="10">
        <f>SUMIFS('unit-ditch-irr-crop'!$M$2:$M$2752,'unit-ditch-irr-crop'!$I$2:$I$2752,"SS",'unit-ditch-irr-crop'!$K$2:$K$2752,$B14)</f>
        <v>0</v>
      </c>
      <c r="Y14">
        <f>COUNTIFS('unit-ditch-irr-crop'!$I$2:$I$2752,"UG",'unit-ditch-irr-crop'!$K$2:$K$2752,$B14)</f>
        <v>26</v>
      </c>
      <c r="Z14" s="10">
        <f>SUMIFS('unit-ditch-irr-crop'!$M$2:$M$2752,'unit-ditch-irr-crop'!$I$2:$I$2752,"UG",'unit-ditch-irr-crop'!$K$2:$K$2752,$B14)</f>
        <v>49.105465611362888</v>
      </c>
      <c r="AB14">
        <f>COUNTIFS('unit-ditch-irr-crop'!$I$2:$I$2752,"VV",'unit-ditch-irr-crop'!$E$2:$E$2752,"Arizona v California",'unit-ditch-irr-crop'!$K$2:$K$2752,$B14)</f>
        <v>0</v>
      </c>
      <c r="AC14" s="10">
        <f>SUMIFS('unit-ditch-irr-crop'!$M$2:$M$2752,'unit-ditch-irr-crop'!$I$2:$I$2752,"VV",'unit-ditch-irr-crop'!$E$2:$E$2752,"Arizona v California",'unit-ditch-irr-crop'!$K$2:$K$2752,$B14)</f>
        <v>0</v>
      </c>
      <c r="AE14">
        <f>COUNTIFS('unit-ditch-irr-crop'!$I$2:$I$2752,"VV",'unit-ditch-irr-crop'!$E$2:$E$2752,"Globe Equity Decree",'unit-ditch-irr-crop'!$K$2:$K$2752,$B14)</f>
        <v>3</v>
      </c>
      <c r="AF14" s="10">
        <f>SUMIFS('unit-ditch-irr-crop'!$M$2:$M$2752,'unit-ditch-irr-crop'!$I$2:$I$2752,"VV",'unit-ditch-irr-crop'!$E$2:$E$2752,"Globe Equity Decree",'unit-ditch-irr-crop'!$K$2:$K$2752,$B14)</f>
        <v>59.648586667193818</v>
      </c>
    </row>
    <row r="15" spans="1:32">
      <c r="B15" s="11" t="s">
        <v>3286</v>
      </c>
      <c r="D15">
        <f>COUNTIFS('unit-ditch-irr-crop'!$I$2:$I$2752,"AA",'unit-ditch-irr-crop'!$K$2:$K$2752,$B15)</f>
        <v>0</v>
      </c>
      <c r="E15" s="10">
        <f>SUMIFS('unit-ditch-irr-crop'!$M$2:$M$2752,'unit-ditch-irr-crop'!$I$2:$I$2752,"AA",'unit-ditch-irr-crop'!$K$2:$K$2752,$B15)</f>
        <v>0</v>
      </c>
      <c r="G15">
        <f>COUNTIFS('unit-ditch-irr-crop'!$I$2:$I$2752,"CG",'unit-ditch-irr-crop'!$K$2:$K$2752,$B15)</f>
        <v>0</v>
      </c>
      <c r="H15" s="10">
        <f>SUMIFS('unit-ditch-irr-crop'!$M$2:$M$2752,'unit-ditch-irr-crop'!$I$2:$I$2752,"CG",'unit-ditch-irr-crop'!$K$2:$K$2752,$B15)</f>
        <v>0</v>
      </c>
      <c r="J15">
        <f>COUNTIFS('unit-ditch-irr-crop'!$I$2:$I$2752,"GL",'unit-ditch-irr-crop'!$K$2:$K$2752,$B15)</f>
        <v>0</v>
      </c>
      <c r="K15" s="10">
        <f>SUMIFS('unit-ditch-irr-crop'!$M$2:$M$2752,'unit-ditch-irr-crop'!$I$2:$I$2752,"GL",'unit-ditch-irr-crop'!$K$2:$K$2752,$B15)</f>
        <v>0</v>
      </c>
      <c r="M15">
        <f>COUNTIFS('unit-ditch-irr-crop'!$I$2:$I$2752,"LU",'unit-ditch-irr-crop'!$K$2:$K$2752,$B15)</f>
        <v>0</v>
      </c>
      <c r="N15" s="10">
        <f>SUMIFS('unit-ditch-irr-crop'!$M$2:$M$2752,'unit-ditch-irr-crop'!$I$2:$I$2752,"LU",'unit-ditch-irr-crop'!$K$2:$K$2752,$B15)</f>
        <v>0</v>
      </c>
      <c r="P15">
        <f>COUNTIFS('unit-ditch-irr-crop'!$I$2:$I$2752,"RR",'unit-ditch-irr-crop'!$K$2:$K$2752,$B15)</f>
        <v>0</v>
      </c>
      <c r="Q15" s="10">
        <f>SUMIFS('unit-ditch-irr-crop'!$M$2:$M$2752,'unit-ditch-irr-crop'!$I$2:$I$2752,"RR",'unit-ditch-irr-crop'!$K$2:$K$2752,$B15)</f>
        <v>0</v>
      </c>
      <c r="S15">
        <f>COUNTIFS('unit-ditch-irr-crop'!$I$2:$I$2752,"RS",'unit-ditch-irr-crop'!$K$2:$K$2752,$B15)</f>
        <v>0</v>
      </c>
      <c r="T15" s="10">
        <f>SUMIFS('unit-ditch-irr-crop'!$M$2:$M$2752,'unit-ditch-irr-crop'!$I$2:$I$2752,"RS",'unit-ditch-irr-crop'!$K$2:$K$2752,$B15)</f>
        <v>0</v>
      </c>
      <c r="V15">
        <f>COUNTIFS('unit-ditch-irr-crop'!$I$2:$I$2752,"SS",'unit-ditch-irr-crop'!$K$2:$K$2752,$B15)</f>
        <v>0</v>
      </c>
      <c r="W15" s="10">
        <f>SUMIFS('unit-ditch-irr-crop'!$M$2:$M$2752,'unit-ditch-irr-crop'!$I$2:$I$2752,"SS",'unit-ditch-irr-crop'!$K$2:$K$2752,$B15)</f>
        <v>0</v>
      </c>
      <c r="Y15">
        <f>COUNTIFS('unit-ditch-irr-crop'!$I$2:$I$2752,"UG",'unit-ditch-irr-crop'!$K$2:$K$2752,$B15)</f>
        <v>0</v>
      </c>
      <c r="Z15" s="10">
        <f>SUMIFS('unit-ditch-irr-crop'!$M$2:$M$2752,'unit-ditch-irr-crop'!$I$2:$I$2752,"UG",'unit-ditch-irr-crop'!$K$2:$K$2752,$B15)</f>
        <v>0</v>
      </c>
      <c r="AB15">
        <f>COUNTIFS('unit-ditch-irr-crop'!$I$2:$I$2752,"VV",'unit-ditch-irr-crop'!$E$2:$E$2752,"Arizona v California",'unit-ditch-irr-crop'!$K$2:$K$2752,$B15)</f>
        <v>0</v>
      </c>
      <c r="AC15" s="10">
        <f>SUMIFS('unit-ditch-irr-crop'!$M$2:$M$2752,'unit-ditch-irr-crop'!$I$2:$I$2752,"VV",'unit-ditch-irr-crop'!$E$2:$E$2752,"Arizona v California",'unit-ditch-irr-crop'!$K$2:$K$2752,$B15)</f>
        <v>0</v>
      </c>
      <c r="AE15">
        <f>COUNTIFS('unit-ditch-irr-crop'!$I$2:$I$2752,"VV",'unit-ditch-irr-crop'!$E$2:$E$2752,"Globe Equity Decree",'unit-ditch-irr-crop'!$K$2:$K$2752,$B15)</f>
        <v>0</v>
      </c>
      <c r="AF15" s="10">
        <f>SUMIFS('unit-ditch-irr-crop'!$M$2:$M$2752,'unit-ditch-irr-crop'!$I$2:$I$2752,"VV",'unit-ditch-irr-crop'!$E$2:$E$2752,"Globe Equity Decree",'unit-ditch-irr-crop'!$K$2:$K$2752,$B15)</f>
        <v>0</v>
      </c>
    </row>
    <row r="16" spans="1:32">
      <c r="B16" s="7" t="s">
        <v>1136</v>
      </c>
      <c r="D16">
        <f>COUNTIFS('unit-ditch-irr-crop'!$I$2:$I$2752,"AA",'unit-ditch-irr-crop'!$K$2:$K$2752,$B16)</f>
        <v>0</v>
      </c>
      <c r="E16" s="10">
        <f>SUMIFS('unit-ditch-irr-crop'!$M$2:$M$2752,'unit-ditch-irr-crop'!$I$2:$I$2752,"AA",'unit-ditch-irr-crop'!$K$2:$K$2752,$B16)</f>
        <v>0</v>
      </c>
      <c r="G16">
        <f>COUNTIFS('unit-ditch-irr-crop'!$I$2:$I$2752,"CG",'unit-ditch-irr-crop'!$K$2:$K$2752,$B16)</f>
        <v>47</v>
      </c>
      <c r="H16" s="10">
        <f>SUMIFS('unit-ditch-irr-crop'!$M$2:$M$2752,'unit-ditch-irr-crop'!$I$2:$I$2752,"CG",'unit-ditch-irr-crop'!$K$2:$K$2752,$B16)</f>
        <v>341.77055002718151</v>
      </c>
      <c r="J16">
        <f>COUNTIFS('unit-ditch-irr-crop'!$I$2:$I$2752,"GL",'unit-ditch-irr-crop'!$K$2:$K$2752,$B16)</f>
        <v>0</v>
      </c>
      <c r="K16" s="10">
        <f>SUMIFS('unit-ditch-irr-crop'!$M$2:$M$2752,'unit-ditch-irr-crop'!$I$2:$I$2752,"GL",'unit-ditch-irr-crop'!$K$2:$K$2752,$B16)</f>
        <v>0</v>
      </c>
      <c r="M16">
        <f>COUNTIFS('unit-ditch-irr-crop'!$I$2:$I$2752,"LU",'unit-ditch-irr-crop'!$K$2:$K$2752,$B16)</f>
        <v>0</v>
      </c>
      <c r="N16" s="10">
        <f>SUMIFS('unit-ditch-irr-crop'!$M$2:$M$2752,'unit-ditch-irr-crop'!$I$2:$I$2752,"LU",'unit-ditch-irr-crop'!$K$2:$K$2752,$B16)</f>
        <v>0</v>
      </c>
      <c r="P16">
        <f>COUNTIFS('unit-ditch-irr-crop'!$I$2:$I$2752,"RR",'unit-ditch-irr-crop'!$K$2:$K$2752,$B16)</f>
        <v>0</v>
      </c>
      <c r="Q16" s="10">
        <f>SUMIFS('unit-ditch-irr-crop'!$M$2:$M$2752,'unit-ditch-irr-crop'!$I$2:$I$2752,"RR",'unit-ditch-irr-crop'!$K$2:$K$2752,$B16)</f>
        <v>0</v>
      </c>
      <c r="S16">
        <f>COUNTIFS('unit-ditch-irr-crop'!$I$2:$I$2752,"RS",'unit-ditch-irr-crop'!$K$2:$K$2752,$B16)</f>
        <v>6</v>
      </c>
      <c r="T16" s="10">
        <f>SUMIFS('unit-ditch-irr-crop'!$M$2:$M$2752,'unit-ditch-irr-crop'!$I$2:$I$2752,"RS",'unit-ditch-irr-crop'!$K$2:$K$2752,$B16)</f>
        <v>16.323574564477152</v>
      </c>
      <c r="V16">
        <f>COUNTIFS('unit-ditch-irr-crop'!$I$2:$I$2752,"SS",'unit-ditch-irr-crop'!$K$2:$K$2752,$B16)</f>
        <v>0</v>
      </c>
      <c r="W16" s="10">
        <f>SUMIFS('unit-ditch-irr-crop'!$M$2:$M$2752,'unit-ditch-irr-crop'!$I$2:$I$2752,"SS",'unit-ditch-irr-crop'!$K$2:$K$2752,$B16)</f>
        <v>0</v>
      </c>
      <c r="Y16">
        <f>COUNTIFS('unit-ditch-irr-crop'!$I$2:$I$2752,"UG",'unit-ditch-irr-crop'!$K$2:$K$2752,$B16)</f>
        <v>2</v>
      </c>
      <c r="Z16" s="10">
        <f>SUMIFS('unit-ditch-irr-crop'!$M$2:$M$2752,'unit-ditch-irr-crop'!$I$2:$I$2752,"UG",'unit-ditch-irr-crop'!$K$2:$K$2752,$B16)</f>
        <v>4.9480730699851234</v>
      </c>
      <c r="AB16">
        <f>COUNTIFS('unit-ditch-irr-crop'!$I$2:$I$2752,"VV",'unit-ditch-irr-crop'!$E$2:$E$2752,"Arizona v California",'unit-ditch-irr-crop'!$K$2:$K$2752,$B16)</f>
        <v>1</v>
      </c>
      <c r="AC16" s="10">
        <f>SUMIFS('unit-ditch-irr-crop'!$M$2:$M$2752,'unit-ditch-irr-crop'!$I$2:$I$2752,"VV",'unit-ditch-irr-crop'!$E$2:$E$2752,"Arizona v California",'unit-ditch-irr-crop'!$K$2:$K$2752,$B16)</f>
        <v>31.998169609524421</v>
      </c>
      <c r="AE16">
        <f>COUNTIFS('unit-ditch-irr-crop'!$I$2:$I$2752,"VV",'unit-ditch-irr-crop'!$E$2:$E$2752,"Globe Equity Decree",'unit-ditch-irr-crop'!$K$2:$K$2752,$B16)</f>
        <v>30</v>
      </c>
      <c r="AF16" s="10">
        <f>SUMIFS('unit-ditch-irr-crop'!$M$2:$M$2752,'unit-ditch-irr-crop'!$I$2:$I$2752,"VV",'unit-ditch-irr-crop'!$E$2:$E$2752,"Globe Equity Decree",'unit-ditch-irr-crop'!$K$2:$K$2752,$B16)</f>
        <v>301.69135495149322</v>
      </c>
    </row>
    <row r="17" spans="2:36">
      <c r="B17" s="7" t="s">
        <v>128</v>
      </c>
      <c r="D17">
        <f>COUNTIFS('unit-ditch-irr-crop'!$I$2:$I$2752,"AA",'unit-ditch-irr-crop'!$K$2:$K$2752,$B17)</f>
        <v>5</v>
      </c>
      <c r="E17" s="10">
        <f>SUMIFS('unit-ditch-irr-crop'!$M$2:$M$2752,'unit-ditch-irr-crop'!$I$2:$I$2752,"AA",'unit-ditch-irr-crop'!$K$2:$K$2752,$B17)</f>
        <v>2.2711226088868903</v>
      </c>
      <c r="G17">
        <f>COUNTIFS('unit-ditch-irr-crop'!$I$2:$I$2752,"CG",'unit-ditch-irr-crop'!$K$2:$K$2752,$B17)</f>
        <v>7</v>
      </c>
      <c r="H17" s="10">
        <f>SUMIFS('unit-ditch-irr-crop'!$M$2:$M$2752,'unit-ditch-irr-crop'!$I$2:$I$2752,"CG",'unit-ditch-irr-crop'!$K$2:$K$2752,$B17)</f>
        <v>3.4906670806501827</v>
      </c>
      <c r="J17">
        <f>COUNTIFS('unit-ditch-irr-crop'!$I$2:$I$2752,"GL",'unit-ditch-irr-crop'!$K$2:$K$2752,$B17)</f>
        <v>4</v>
      </c>
      <c r="K17" s="10">
        <f>SUMIFS('unit-ditch-irr-crop'!$M$2:$M$2752,'unit-ditch-irr-crop'!$I$2:$I$2752,"GL",'unit-ditch-irr-crop'!$K$2:$K$2752,$B17)</f>
        <v>0.23694735251528343</v>
      </c>
      <c r="M17">
        <f>COUNTIFS('unit-ditch-irr-crop'!$I$2:$I$2752,"LU",'unit-ditch-irr-crop'!$K$2:$K$2752,$B17)</f>
        <v>0</v>
      </c>
      <c r="N17" s="10">
        <f>SUMIFS('unit-ditch-irr-crop'!$M$2:$M$2752,'unit-ditch-irr-crop'!$I$2:$I$2752,"LU",'unit-ditch-irr-crop'!$K$2:$K$2752,$B17)</f>
        <v>0</v>
      </c>
      <c r="P17">
        <f>COUNTIFS('unit-ditch-irr-crop'!$I$2:$I$2752,"RR",'unit-ditch-irr-crop'!$K$2:$K$2752,$B17)</f>
        <v>0</v>
      </c>
      <c r="Q17" s="10">
        <f>SUMIFS('unit-ditch-irr-crop'!$M$2:$M$2752,'unit-ditch-irr-crop'!$I$2:$I$2752,"RR",'unit-ditch-irr-crop'!$K$2:$K$2752,$B17)</f>
        <v>0</v>
      </c>
      <c r="S17">
        <f>COUNTIFS('unit-ditch-irr-crop'!$I$2:$I$2752,"RS",'unit-ditch-irr-crop'!$K$2:$K$2752,$B17)</f>
        <v>4</v>
      </c>
      <c r="T17" s="10">
        <f>SUMIFS('unit-ditch-irr-crop'!$M$2:$M$2752,'unit-ditch-irr-crop'!$I$2:$I$2752,"RS",'unit-ditch-irr-crop'!$K$2:$K$2752,$B17)</f>
        <v>4.092109698877648</v>
      </c>
      <c r="V17">
        <f>COUNTIFS('unit-ditch-irr-crop'!$I$2:$I$2752,"SS",'unit-ditch-irr-crop'!$K$2:$K$2752,$B17)</f>
        <v>2</v>
      </c>
      <c r="W17" s="10">
        <f>SUMIFS('unit-ditch-irr-crop'!$M$2:$M$2752,'unit-ditch-irr-crop'!$I$2:$I$2752,"SS",'unit-ditch-irr-crop'!$K$2:$K$2752,$B17)</f>
        <v>1.4288865888614877</v>
      </c>
      <c r="Y17">
        <f>COUNTIFS('unit-ditch-irr-crop'!$I$2:$I$2752,"UG",'unit-ditch-irr-crop'!$K$2:$K$2752,$B17)</f>
        <v>2</v>
      </c>
      <c r="Z17" s="10">
        <f>SUMIFS('unit-ditch-irr-crop'!$M$2:$M$2752,'unit-ditch-irr-crop'!$I$2:$I$2752,"UG",'unit-ditch-irr-crop'!$K$2:$K$2752,$B17)</f>
        <v>0.22867197135556949</v>
      </c>
      <c r="AB17">
        <f>COUNTIFS('unit-ditch-irr-crop'!$I$2:$I$2752,"VV",'unit-ditch-irr-crop'!$E$2:$E$2752,"Arizona v California",'unit-ditch-irr-crop'!$K$2:$K$2752,$B17)</f>
        <v>0</v>
      </c>
      <c r="AC17" s="10">
        <f>SUMIFS('unit-ditch-irr-crop'!$M$2:$M$2752,'unit-ditch-irr-crop'!$I$2:$I$2752,"VV",'unit-ditch-irr-crop'!$E$2:$E$2752,"Arizona v California",'unit-ditch-irr-crop'!$K$2:$K$2752,$B17)</f>
        <v>0</v>
      </c>
      <c r="AE17">
        <f>COUNTIFS('unit-ditch-irr-crop'!$I$2:$I$2752,"VV",'unit-ditch-irr-crop'!$E$2:$E$2752,"Globe Equity Decree",'unit-ditch-irr-crop'!$K$2:$K$2752,$B17)</f>
        <v>3</v>
      </c>
      <c r="AF17" s="10">
        <f>SUMIFS('unit-ditch-irr-crop'!$M$2:$M$2752,'unit-ditch-irr-crop'!$I$2:$I$2752,"VV",'unit-ditch-irr-crop'!$E$2:$E$2752,"Globe Equity Decree",'unit-ditch-irr-crop'!$K$2:$K$2752,$B17)</f>
        <v>7.1612325309004996</v>
      </c>
    </row>
    <row r="18" spans="2:36">
      <c r="B18" s="7" t="s">
        <v>976</v>
      </c>
      <c r="D18">
        <f>COUNTIFS('unit-ditch-irr-crop'!$I$2:$I$2752,"AA",'unit-ditch-irr-crop'!$K$2:$K$2752,$B18)</f>
        <v>1</v>
      </c>
      <c r="E18" s="10">
        <f>SUMIFS('unit-ditch-irr-crop'!$M$2:$M$2752,'unit-ditch-irr-crop'!$I$2:$I$2752,"AA",'unit-ditch-irr-crop'!$K$2:$K$2752,$B18)</f>
        <v>0.12147865036102065</v>
      </c>
      <c r="G18">
        <f>COUNTIFS('unit-ditch-irr-crop'!$I$2:$I$2752,"CG",'unit-ditch-irr-crop'!$K$2:$K$2752,$B18)</f>
        <v>12</v>
      </c>
      <c r="H18" s="10">
        <f>SUMIFS('unit-ditch-irr-crop'!$M$2:$M$2752,'unit-ditch-irr-crop'!$I$2:$I$2752,"CG",'unit-ditch-irr-crop'!$K$2:$K$2752,$B18)</f>
        <v>16.799870297465198</v>
      </c>
      <c r="J18">
        <f>COUNTIFS('unit-ditch-irr-crop'!$I$2:$I$2752,"GL",'unit-ditch-irr-crop'!$K$2:$K$2752,$B18)</f>
        <v>1</v>
      </c>
      <c r="K18" s="10">
        <f>SUMIFS('unit-ditch-irr-crop'!$M$2:$M$2752,'unit-ditch-irr-crop'!$I$2:$I$2752,"GL",'unit-ditch-irr-crop'!$K$2:$K$2752,$B18)</f>
        <v>0.90580026712068118</v>
      </c>
      <c r="M18">
        <f>COUNTIFS('unit-ditch-irr-crop'!$I$2:$I$2752,"LU",'unit-ditch-irr-crop'!$K$2:$K$2752,$B18)</f>
        <v>0</v>
      </c>
      <c r="N18" s="10">
        <f>SUMIFS('unit-ditch-irr-crop'!$M$2:$M$2752,'unit-ditch-irr-crop'!$I$2:$I$2752,"LU",'unit-ditch-irr-crop'!$K$2:$K$2752,$B18)</f>
        <v>0</v>
      </c>
      <c r="P18">
        <f>COUNTIFS('unit-ditch-irr-crop'!$I$2:$I$2752,"RR",'unit-ditch-irr-crop'!$K$2:$K$2752,$B18)</f>
        <v>0</v>
      </c>
      <c r="Q18" s="10">
        <f>SUMIFS('unit-ditch-irr-crop'!$M$2:$M$2752,'unit-ditch-irr-crop'!$I$2:$I$2752,"RR",'unit-ditch-irr-crop'!$K$2:$K$2752,$B18)</f>
        <v>0</v>
      </c>
      <c r="S18">
        <f>COUNTIFS('unit-ditch-irr-crop'!$I$2:$I$2752,"RS",'unit-ditch-irr-crop'!$K$2:$K$2752,$B18)</f>
        <v>5</v>
      </c>
      <c r="T18" s="10">
        <f>SUMIFS('unit-ditch-irr-crop'!$M$2:$M$2752,'unit-ditch-irr-crop'!$I$2:$I$2752,"RS",'unit-ditch-irr-crop'!$K$2:$K$2752,$B18)</f>
        <v>7.2167539010492083</v>
      </c>
      <c r="V18">
        <f>COUNTIFS('unit-ditch-irr-crop'!$I$2:$I$2752,"SS",'unit-ditch-irr-crop'!$K$2:$K$2752,$B18)</f>
        <v>0</v>
      </c>
      <c r="W18" s="10">
        <f>SUMIFS('unit-ditch-irr-crop'!$M$2:$M$2752,'unit-ditch-irr-crop'!$I$2:$I$2752,"SS",'unit-ditch-irr-crop'!$K$2:$K$2752,$B18)</f>
        <v>0</v>
      </c>
      <c r="Y18">
        <f>COUNTIFS('unit-ditch-irr-crop'!$I$2:$I$2752,"UG",'unit-ditch-irr-crop'!$K$2:$K$2752,$B18)</f>
        <v>3</v>
      </c>
      <c r="Z18" s="10">
        <f>SUMIFS('unit-ditch-irr-crop'!$M$2:$M$2752,'unit-ditch-irr-crop'!$I$2:$I$2752,"UG",'unit-ditch-irr-crop'!$K$2:$K$2752,$B18)</f>
        <v>1.6807731149582639</v>
      </c>
      <c r="AB18">
        <f>COUNTIFS('unit-ditch-irr-crop'!$I$2:$I$2752,"VV",'unit-ditch-irr-crop'!$E$2:$E$2752,"Arizona v California",'unit-ditch-irr-crop'!$K$2:$K$2752,$B18)</f>
        <v>2</v>
      </c>
      <c r="AC18" s="10">
        <f>SUMIFS('unit-ditch-irr-crop'!$M$2:$M$2752,'unit-ditch-irr-crop'!$I$2:$I$2752,"VV",'unit-ditch-irr-crop'!$E$2:$E$2752,"Arizona v California",'unit-ditch-irr-crop'!$K$2:$K$2752,$B18)</f>
        <v>2.4557605145717911</v>
      </c>
      <c r="AE18">
        <f>COUNTIFS('unit-ditch-irr-crop'!$I$2:$I$2752,"VV",'unit-ditch-irr-crop'!$E$2:$E$2752,"Globe Equity Decree",'unit-ditch-irr-crop'!$K$2:$K$2752,$B18)</f>
        <v>0</v>
      </c>
      <c r="AF18" s="10">
        <f>SUMIFS('unit-ditch-irr-crop'!$M$2:$M$2752,'unit-ditch-irr-crop'!$I$2:$I$2752,"VV",'unit-ditch-irr-crop'!$E$2:$E$2752,"Globe Equity Decree",'unit-ditch-irr-crop'!$K$2:$K$2752,$B18)</f>
        <v>0</v>
      </c>
    </row>
    <row r="19" spans="2:36">
      <c r="B19" s="7" t="s">
        <v>181</v>
      </c>
      <c r="D19">
        <f>COUNTIFS('unit-ditch-irr-crop'!$I$2:$I$2752,"AA",'unit-ditch-irr-crop'!$K$2:$K$2752,$B19)</f>
        <v>1</v>
      </c>
      <c r="E19" s="10">
        <f>SUMIFS('unit-ditch-irr-crop'!$M$2:$M$2752,'unit-ditch-irr-crop'!$I$2:$I$2752,"AA",'unit-ditch-irr-crop'!$K$2:$K$2752,$B19)</f>
        <v>0.51395818560563</v>
      </c>
      <c r="G19">
        <f>COUNTIFS('unit-ditch-irr-crop'!$I$2:$I$2752,"CG",'unit-ditch-irr-crop'!$K$2:$K$2752,$B19)</f>
        <v>0</v>
      </c>
      <c r="H19" s="10">
        <f>SUMIFS('unit-ditch-irr-crop'!$M$2:$M$2752,'unit-ditch-irr-crop'!$I$2:$I$2752,"CG",'unit-ditch-irr-crop'!$K$2:$K$2752,$B19)</f>
        <v>0</v>
      </c>
      <c r="J19">
        <f>COUNTIFS('unit-ditch-irr-crop'!$I$2:$I$2752,"GL",'unit-ditch-irr-crop'!$K$2:$K$2752,$B19)</f>
        <v>0</v>
      </c>
      <c r="K19" s="10">
        <f>SUMIFS('unit-ditch-irr-crop'!$M$2:$M$2752,'unit-ditch-irr-crop'!$I$2:$I$2752,"GL",'unit-ditch-irr-crop'!$K$2:$K$2752,$B19)</f>
        <v>0</v>
      </c>
      <c r="M19">
        <f>COUNTIFS('unit-ditch-irr-crop'!$I$2:$I$2752,"LU",'unit-ditch-irr-crop'!$K$2:$K$2752,$B19)</f>
        <v>0</v>
      </c>
      <c r="N19" s="10">
        <f>SUMIFS('unit-ditch-irr-crop'!$M$2:$M$2752,'unit-ditch-irr-crop'!$I$2:$I$2752,"LU",'unit-ditch-irr-crop'!$K$2:$K$2752,$B19)</f>
        <v>0</v>
      </c>
      <c r="P19">
        <f>COUNTIFS('unit-ditch-irr-crop'!$I$2:$I$2752,"RR",'unit-ditch-irr-crop'!$K$2:$K$2752,$B19)</f>
        <v>0</v>
      </c>
      <c r="Q19" s="10">
        <f>SUMIFS('unit-ditch-irr-crop'!$M$2:$M$2752,'unit-ditch-irr-crop'!$I$2:$I$2752,"RR",'unit-ditch-irr-crop'!$K$2:$K$2752,$B19)</f>
        <v>0</v>
      </c>
      <c r="S19">
        <f>COUNTIFS('unit-ditch-irr-crop'!$I$2:$I$2752,"RS",'unit-ditch-irr-crop'!$K$2:$K$2752,$B19)</f>
        <v>0</v>
      </c>
      <c r="T19" s="10">
        <f>SUMIFS('unit-ditch-irr-crop'!$M$2:$M$2752,'unit-ditch-irr-crop'!$I$2:$I$2752,"RS",'unit-ditch-irr-crop'!$K$2:$K$2752,$B19)</f>
        <v>0</v>
      </c>
      <c r="V19">
        <f>COUNTIFS('unit-ditch-irr-crop'!$I$2:$I$2752,"SS",'unit-ditch-irr-crop'!$K$2:$K$2752,$B19)</f>
        <v>0</v>
      </c>
      <c r="W19" s="10">
        <f>SUMIFS('unit-ditch-irr-crop'!$M$2:$M$2752,'unit-ditch-irr-crop'!$I$2:$I$2752,"SS",'unit-ditch-irr-crop'!$K$2:$K$2752,$B19)</f>
        <v>0</v>
      </c>
      <c r="Y19">
        <f>COUNTIFS('unit-ditch-irr-crop'!$I$2:$I$2752,"UG",'unit-ditch-irr-crop'!$K$2:$K$2752,$B19)</f>
        <v>0</v>
      </c>
      <c r="Z19" s="10">
        <f>SUMIFS('unit-ditch-irr-crop'!$M$2:$M$2752,'unit-ditch-irr-crop'!$I$2:$I$2752,"UG",'unit-ditch-irr-crop'!$K$2:$K$2752,$B19)</f>
        <v>0</v>
      </c>
      <c r="AB19">
        <f>COUNTIFS('unit-ditch-irr-crop'!$I$2:$I$2752,"VV",'unit-ditch-irr-crop'!$E$2:$E$2752,"Arizona v California",'unit-ditch-irr-crop'!$K$2:$K$2752,$B19)</f>
        <v>0</v>
      </c>
      <c r="AC19" s="10">
        <f>SUMIFS('unit-ditch-irr-crop'!$M$2:$M$2752,'unit-ditch-irr-crop'!$I$2:$I$2752,"VV",'unit-ditch-irr-crop'!$E$2:$E$2752,"Arizona v California",'unit-ditch-irr-crop'!$K$2:$K$2752,$B19)</f>
        <v>0</v>
      </c>
      <c r="AE19">
        <f>COUNTIFS('unit-ditch-irr-crop'!$I$2:$I$2752,"VV",'unit-ditch-irr-crop'!$E$2:$E$2752,"Globe Equity Decree",'unit-ditch-irr-crop'!$K$2:$K$2752,$B19)</f>
        <v>0</v>
      </c>
      <c r="AF19" s="10">
        <f>SUMIFS('unit-ditch-irr-crop'!$M$2:$M$2752,'unit-ditch-irr-crop'!$I$2:$I$2752,"VV",'unit-ditch-irr-crop'!$E$2:$E$2752,"Globe Equity Decree",'unit-ditch-irr-crop'!$K$2:$K$2752,$B19)</f>
        <v>0</v>
      </c>
    </row>
    <row r="20" spans="2:36">
      <c r="B20" s="7" t="s">
        <v>264</v>
      </c>
      <c r="D20">
        <f>COUNTIFS('unit-ditch-irr-crop'!$I$2:$I$2752,"AA",'unit-ditch-irr-crop'!$K$2:$K$2752,$B20)</f>
        <v>0</v>
      </c>
      <c r="E20" s="10">
        <f>SUMIFS('unit-ditch-irr-crop'!$M$2:$M$2752,'unit-ditch-irr-crop'!$I$2:$I$2752,"AA",'unit-ditch-irr-crop'!$K$2:$K$2752,$B20)</f>
        <v>0</v>
      </c>
      <c r="G20">
        <f>COUNTIFS('unit-ditch-irr-crop'!$I$2:$I$2752,"CG",'unit-ditch-irr-crop'!$K$2:$K$2752,$B20)</f>
        <v>1</v>
      </c>
      <c r="H20" s="10">
        <f>SUMIFS('unit-ditch-irr-crop'!$M$2:$M$2752,'unit-ditch-irr-crop'!$I$2:$I$2752,"CG",'unit-ditch-irr-crop'!$K$2:$K$2752,$B20)</f>
        <v>1.0037548862574934</v>
      </c>
      <c r="J20">
        <f>COUNTIFS('unit-ditch-irr-crop'!$I$2:$I$2752,"GL",'unit-ditch-irr-crop'!$K$2:$K$2752,$B20)</f>
        <v>0</v>
      </c>
      <c r="K20" s="10">
        <f>SUMIFS('unit-ditch-irr-crop'!$M$2:$M$2752,'unit-ditch-irr-crop'!$I$2:$I$2752,"GL",'unit-ditch-irr-crop'!$K$2:$K$2752,$B20)</f>
        <v>0</v>
      </c>
      <c r="M20">
        <f>COUNTIFS('unit-ditch-irr-crop'!$I$2:$I$2752,"LU",'unit-ditch-irr-crop'!$K$2:$K$2752,$B20)</f>
        <v>0</v>
      </c>
      <c r="N20" s="10">
        <f>SUMIFS('unit-ditch-irr-crop'!$M$2:$M$2752,'unit-ditch-irr-crop'!$I$2:$I$2752,"LU",'unit-ditch-irr-crop'!$K$2:$K$2752,$B20)</f>
        <v>0</v>
      </c>
      <c r="P20">
        <f>COUNTIFS('unit-ditch-irr-crop'!$I$2:$I$2752,"RR",'unit-ditch-irr-crop'!$K$2:$K$2752,$B20)</f>
        <v>0</v>
      </c>
      <c r="Q20" s="10">
        <f>SUMIFS('unit-ditch-irr-crop'!$M$2:$M$2752,'unit-ditch-irr-crop'!$I$2:$I$2752,"RR",'unit-ditch-irr-crop'!$K$2:$K$2752,$B20)</f>
        <v>0</v>
      </c>
      <c r="S20">
        <f>COUNTIFS('unit-ditch-irr-crop'!$I$2:$I$2752,"RS",'unit-ditch-irr-crop'!$K$2:$K$2752,$B20)</f>
        <v>0</v>
      </c>
      <c r="T20" s="10">
        <f>SUMIFS('unit-ditch-irr-crop'!$M$2:$M$2752,'unit-ditch-irr-crop'!$I$2:$I$2752,"RS",'unit-ditch-irr-crop'!$K$2:$K$2752,$B20)</f>
        <v>0</v>
      </c>
      <c r="V20">
        <f>COUNTIFS('unit-ditch-irr-crop'!$I$2:$I$2752,"SS",'unit-ditch-irr-crop'!$K$2:$K$2752,$B20)</f>
        <v>0</v>
      </c>
      <c r="W20" s="10">
        <f>SUMIFS('unit-ditch-irr-crop'!$M$2:$M$2752,'unit-ditch-irr-crop'!$I$2:$I$2752,"SS",'unit-ditch-irr-crop'!$K$2:$K$2752,$B20)</f>
        <v>0</v>
      </c>
      <c r="Y20">
        <f>COUNTIFS('unit-ditch-irr-crop'!$I$2:$I$2752,"UG",'unit-ditch-irr-crop'!$K$2:$K$2752,$B20)</f>
        <v>0</v>
      </c>
      <c r="Z20" s="10">
        <f>SUMIFS('unit-ditch-irr-crop'!$M$2:$M$2752,'unit-ditch-irr-crop'!$I$2:$I$2752,"UG",'unit-ditch-irr-crop'!$K$2:$K$2752,$B20)</f>
        <v>0</v>
      </c>
      <c r="AB20">
        <f>COUNTIFS('unit-ditch-irr-crop'!$I$2:$I$2752,"VV",'unit-ditch-irr-crop'!$E$2:$E$2752,"Arizona v California",'unit-ditch-irr-crop'!$K$2:$K$2752,$B20)</f>
        <v>0</v>
      </c>
      <c r="AC20" s="10">
        <f>SUMIFS('unit-ditch-irr-crop'!$M$2:$M$2752,'unit-ditch-irr-crop'!$I$2:$I$2752,"VV",'unit-ditch-irr-crop'!$E$2:$E$2752,"Arizona v California",'unit-ditch-irr-crop'!$K$2:$K$2752,$B20)</f>
        <v>0</v>
      </c>
      <c r="AE20">
        <f>COUNTIFS('unit-ditch-irr-crop'!$I$2:$I$2752,"VV",'unit-ditch-irr-crop'!$E$2:$E$2752,"Globe Equity Decree",'unit-ditch-irr-crop'!$K$2:$K$2752,$B20)</f>
        <v>3</v>
      </c>
      <c r="AF20" s="10">
        <f>SUMIFS('unit-ditch-irr-crop'!$M$2:$M$2752,'unit-ditch-irr-crop'!$I$2:$I$2752,"VV",'unit-ditch-irr-crop'!$E$2:$E$2752,"Globe Equity Decree",'unit-ditch-irr-crop'!$K$2:$K$2752,$B20)</f>
        <v>3.3495045185650105</v>
      </c>
    </row>
    <row r="21" spans="2:36">
      <c r="B21" s="7" t="s">
        <v>2629</v>
      </c>
      <c r="D21">
        <f>COUNTIFS('unit-ditch-irr-crop'!$I$2:$I$2752,"AA",'unit-ditch-irr-crop'!$K$2:$K$2752,$B21)</f>
        <v>0</v>
      </c>
      <c r="E21" s="10">
        <f>SUMIFS('unit-ditch-irr-crop'!$M$2:$M$2752,'unit-ditch-irr-crop'!$I$2:$I$2752,"AA",'unit-ditch-irr-crop'!$K$2:$K$2752,$B21)</f>
        <v>0</v>
      </c>
      <c r="G21">
        <f>COUNTIFS('unit-ditch-irr-crop'!$I$2:$I$2752,"CG",'unit-ditch-irr-crop'!$K$2:$K$2752,$B21)</f>
        <v>0</v>
      </c>
      <c r="H21" s="10">
        <f>SUMIFS('unit-ditch-irr-crop'!$M$2:$M$2752,'unit-ditch-irr-crop'!$I$2:$I$2752,"CG",'unit-ditch-irr-crop'!$K$2:$K$2752,$B21)</f>
        <v>0</v>
      </c>
      <c r="J21">
        <f>COUNTIFS('unit-ditch-irr-crop'!$I$2:$I$2752,"GL",'unit-ditch-irr-crop'!$K$2:$K$2752,$B21)</f>
        <v>0</v>
      </c>
      <c r="K21" s="10">
        <f>SUMIFS('unit-ditch-irr-crop'!$M$2:$M$2752,'unit-ditch-irr-crop'!$I$2:$I$2752,"GL",'unit-ditch-irr-crop'!$K$2:$K$2752,$B21)</f>
        <v>0</v>
      </c>
      <c r="M21">
        <f>COUNTIFS('unit-ditch-irr-crop'!$I$2:$I$2752,"LU",'unit-ditch-irr-crop'!$K$2:$K$2752,$B21)</f>
        <v>0</v>
      </c>
      <c r="N21" s="10">
        <f>SUMIFS('unit-ditch-irr-crop'!$M$2:$M$2752,'unit-ditch-irr-crop'!$I$2:$I$2752,"LU",'unit-ditch-irr-crop'!$K$2:$K$2752,$B21)</f>
        <v>0</v>
      </c>
      <c r="P21">
        <f>COUNTIFS('unit-ditch-irr-crop'!$I$2:$I$2752,"RR",'unit-ditch-irr-crop'!$K$2:$K$2752,$B21)</f>
        <v>1</v>
      </c>
      <c r="Q21" s="10">
        <f>SUMIFS('unit-ditch-irr-crop'!$M$2:$M$2752,'unit-ditch-irr-crop'!$I$2:$I$2752,"RR",'unit-ditch-irr-crop'!$K$2:$K$2752,$B21)</f>
        <v>0.41602428425989529</v>
      </c>
      <c r="S21">
        <f>COUNTIFS('unit-ditch-irr-crop'!$I$2:$I$2752,"RS",'unit-ditch-irr-crop'!$K$2:$K$2752,$B21)</f>
        <v>0</v>
      </c>
      <c r="T21" s="10">
        <f>SUMIFS('unit-ditch-irr-crop'!$M$2:$M$2752,'unit-ditch-irr-crop'!$I$2:$I$2752,"RS",'unit-ditch-irr-crop'!$K$2:$K$2752,$B21)</f>
        <v>0</v>
      </c>
      <c r="V21">
        <f>COUNTIFS('unit-ditch-irr-crop'!$I$2:$I$2752,"SS",'unit-ditch-irr-crop'!$K$2:$K$2752,$B21)</f>
        <v>1</v>
      </c>
      <c r="W21" s="10">
        <f>SUMIFS('unit-ditch-irr-crop'!$M$2:$M$2752,'unit-ditch-irr-crop'!$I$2:$I$2752,"SS",'unit-ditch-irr-crop'!$K$2:$K$2752,$B21)</f>
        <v>8.8671177802048984</v>
      </c>
      <c r="Y21">
        <f>COUNTIFS('unit-ditch-irr-crop'!$I$2:$I$2752,"UG",'unit-ditch-irr-crop'!$K$2:$K$2752,$B21)</f>
        <v>0</v>
      </c>
      <c r="Z21" s="10">
        <f>SUMIFS('unit-ditch-irr-crop'!$M$2:$M$2752,'unit-ditch-irr-crop'!$I$2:$I$2752,"UG",'unit-ditch-irr-crop'!$K$2:$K$2752,$B21)</f>
        <v>0</v>
      </c>
      <c r="AB21">
        <f>COUNTIFS('unit-ditch-irr-crop'!$I$2:$I$2752,"VV",'unit-ditch-irr-crop'!$E$2:$E$2752,"Arizona v California",'unit-ditch-irr-crop'!$K$2:$K$2752,$B21)</f>
        <v>0</v>
      </c>
      <c r="AC21" s="10">
        <f>SUMIFS('unit-ditch-irr-crop'!$M$2:$M$2752,'unit-ditch-irr-crop'!$I$2:$I$2752,"VV",'unit-ditch-irr-crop'!$E$2:$E$2752,"Arizona v California",'unit-ditch-irr-crop'!$K$2:$K$2752,$B21)</f>
        <v>0</v>
      </c>
      <c r="AE21">
        <f>COUNTIFS('unit-ditch-irr-crop'!$I$2:$I$2752,"VV",'unit-ditch-irr-crop'!$E$2:$E$2752,"Globe Equity Decree",'unit-ditch-irr-crop'!$K$2:$K$2752,$B21)</f>
        <v>5</v>
      </c>
      <c r="AF21" s="10">
        <f>SUMIFS('unit-ditch-irr-crop'!$M$2:$M$2752,'unit-ditch-irr-crop'!$I$2:$I$2752,"VV",'unit-ditch-irr-crop'!$E$2:$E$2752,"Globe Equity Decree",'unit-ditch-irr-crop'!$K$2:$K$2752,$B21)</f>
        <v>63.980259912623609</v>
      </c>
    </row>
    <row r="22" spans="2:36">
      <c r="B22" s="7" t="s">
        <v>3255</v>
      </c>
      <c r="D22">
        <f>COUNTIFS('unit-ditch-irr-crop'!$I$2:$I$2752,"AA",'unit-ditch-irr-crop'!$K$2:$K$2752,$B22)</f>
        <v>0</v>
      </c>
      <c r="E22" s="10">
        <f>SUMIFS('unit-ditch-irr-crop'!$M$2:$M$2752,'unit-ditch-irr-crop'!$I$2:$I$2752,"AA",'unit-ditch-irr-crop'!$K$2:$K$2752,$B22)</f>
        <v>0</v>
      </c>
      <c r="G22">
        <f>COUNTIFS('unit-ditch-irr-crop'!$I$2:$I$2752,"CG",'unit-ditch-irr-crop'!$K$2:$K$2752,$B22)</f>
        <v>0</v>
      </c>
      <c r="H22" s="10">
        <f>SUMIFS('unit-ditch-irr-crop'!$M$2:$M$2752,'unit-ditch-irr-crop'!$I$2:$I$2752,"CG",'unit-ditch-irr-crop'!$K$2:$K$2752,$B22)</f>
        <v>0</v>
      </c>
      <c r="J22">
        <f>COUNTIFS('unit-ditch-irr-crop'!$I$2:$I$2752,"GL",'unit-ditch-irr-crop'!$K$2:$K$2752,$B22)</f>
        <v>0</v>
      </c>
      <c r="K22" s="10">
        <f>SUMIFS('unit-ditch-irr-crop'!$M$2:$M$2752,'unit-ditch-irr-crop'!$I$2:$I$2752,"GL",'unit-ditch-irr-crop'!$K$2:$K$2752,$B22)</f>
        <v>0</v>
      </c>
      <c r="M22">
        <f>COUNTIFS('unit-ditch-irr-crop'!$I$2:$I$2752,"LU",'unit-ditch-irr-crop'!$K$2:$K$2752,$B22)</f>
        <v>0</v>
      </c>
      <c r="N22" s="10">
        <f>SUMIFS('unit-ditch-irr-crop'!$M$2:$M$2752,'unit-ditch-irr-crop'!$I$2:$I$2752,"LU",'unit-ditch-irr-crop'!$K$2:$K$2752,$B22)</f>
        <v>0</v>
      </c>
      <c r="P22">
        <f>COUNTIFS('unit-ditch-irr-crop'!$I$2:$I$2752,"RR",'unit-ditch-irr-crop'!$K$2:$K$2752,$B22)</f>
        <v>0</v>
      </c>
      <c r="Q22" s="10">
        <f>SUMIFS('unit-ditch-irr-crop'!$M$2:$M$2752,'unit-ditch-irr-crop'!$I$2:$I$2752,"RR",'unit-ditch-irr-crop'!$K$2:$K$2752,$B22)</f>
        <v>0</v>
      </c>
      <c r="S22">
        <f>COUNTIFS('unit-ditch-irr-crop'!$I$2:$I$2752,"RS",'unit-ditch-irr-crop'!$K$2:$K$2752,$B22)</f>
        <v>0</v>
      </c>
      <c r="T22" s="10">
        <f>SUMIFS('unit-ditch-irr-crop'!$M$2:$M$2752,'unit-ditch-irr-crop'!$I$2:$I$2752,"RS",'unit-ditch-irr-crop'!$K$2:$K$2752,$B22)</f>
        <v>0</v>
      </c>
      <c r="V22">
        <f>COUNTIFS('unit-ditch-irr-crop'!$I$2:$I$2752,"SS",'unit-ditch-irr-crop'!$K$2:$K$2752,$B22)</f>
        <v>0</v>
      </c>
      <c r="W22" s="10">
        <f>SUMIFS('unit-ditch-irr-crop'!$M$2:$M$2752,'unit-ditch-irr-crop'!$I$2:$I$2752,"SS",'unit-ditch-irr-crop'!$K$2:$K$2752,$B22)</f>
        <v>0</v>
      </c>
      <c r="Y22">
        <f>COUNTIFS('unit-ditch-irr-crop'!$I$2:$I$2752,"UG",'unit-ditch-irr-crop'!$K$2:$K$2752,$B22)</f>
        <v>0</v>
      </c>
      <c r="Z22" s="10">
        <f>SUMIFS('unit-ditch-irr-crop'!$M$2:$M$2752,'unit-ditch-irr-crop'!$I$2:$I$2752,"UG",'unit-ditch-irr-crop'!$K$2:$K$2752,$B22)</f>
        <v>0</v>
      </c>
      <c r="AB22">
        <f>COUNTIFS('unit-ditch-irr-crop'!$I$2:$I$2752,"VV",'unit-ditch-irr-crop'!$E$2:$E$2752,"Arizona v California",'unit-ditch-irr-crop'!$K$2:$K$2752,$B22)</f>
        <v>0</v>
      </c>
      <c r="AC22" s="10">
        <f>SUMIFS('unit-ditch-irr-crop'!$M$2:$M$2752,'unit-ditch-irr-crop'!$I$2:$I$2752,"VV",'unit-ditch-irr-crop'!$E$2:$E$2752,"Arizona v California",'unit-ditch-irr-crop'!$K$2:$K$2752,$B22)</f>
        <v>0</v>
      </c>
      <c r="AE22">
        <f>COUNTIFS('unit-ditch-irr-crop'!$I$2:$I$2752,"VV",'unit-ditch-irr-crop'!$E$2:$E$2752,"Globe Equity Decree",'unit-ditch-irr-crop'!$K$2:$K$2752,$B22)</f>
        <v>4</v>
      </c>
      <c r="AF22" s="10">
        <f>SUMIFS('unit-ditch-irr-crop'!$M$2:$M$2752,'unit-ditch-irr-crop'!$I$2:$I$2752,"VV",'unit-ditch-irr-crop'!$E$2:$E$2752,"Globe Equity Decree",'unit-ditch-irr-crop'!$K$2:$K$2752,$B22)</f>
        <v>13.585905000172975</v>
      </c>
    </row>
    <row r="23" spans="2:36">
      <c r="B23" s="7" t="s">
        <v>3237</v>
      </c>
      <c r="D23">
        <f>COUNTIFS('unit-ditch-irr-crop'!$I$2:$I$2752,"AA",'unit-ditch-irr-crop'!$K$2:$K$2752,$B23)</f>
        <v>0</v>
      </c>
      <c r="E23" s="10">
        <f>SUMIFS('unit-ditch-irr-crop'!$M$2:$M$2752,'unit-ditch-irr-crop'!$I$2:$I$2752,"AA",'unit-ditch-irr-crop'!$K$2:$K$2752,$B23)</f>
        <v>0</v>
      </c>
      <c r="G23">
        <f>COUNTIFS('unit-ditch-irr-crop'!$I$2:$I$2752,"CG",'unit-ditch-irr-crop'!$K$2:$K$2752,$B23)</f>
        <v>0</v>
      </c>
      <c r="H23" s="10">
        <f>SUMIFS('unit-ditch-irr-crop'!$M$2:$M$2752,'unit-ditch-irr-crop'!$I$2:$I$2752,"CG",'unit-ditch-irr-crop'!$K$2:$K$2752,$B23)</f>
        <v>0</v>
      </c>
      <c r="J23">
        <f>COUNTIFS('unit-ditch-irr-crop'!$I$2:$I$2752,"GL",'unit-ditch-irr-crop'!$K$2:$K$2752,$B23)</f>
        <v>0</v>
      </c>
      <c r="K23" s="10">
        <f>SUMIFS('unit-ditch-irr-crop'!$M$2:$M$2752,'unit-ditch-irr-crop'!$I$2:$I$2752,"GL",'unit-ditch-irr-crop'!$K$2:$K$2752,$B23)</f>
        <v>0</v>
      </c>
      <c r="M23">
        <f>COUNTIFS('unit-ditch-irr-crop'!$I$2:$I$2752,"LU",'unit-ditch-irr-crop'!$K$2:$K$2752,$B23)</f>
        <v>0</v>
      </c>
      <c r="N23" s="10">
        <f>SUMIFS('unit-ditch-irr-crop'!$M$2:$M$2752,'unit-ditch-irr-crop'!$I$2:$I$2752,"LU",'unit-ditch-irr-crop'!$K$2:$K$2752,$B23)</f>
        <v>0</v>
      </c>
      <c r="P23">
        <f>COUNTIFS('unit-ditch-irr-crop'!$I$2:$I$2752,"RR",'unit-ditch-irr-crop'!$K$2:$K$2752,$B23)</f>
        <v>0</v>
      </c>
      <c r="Q23" s="10">
        <f>SUMIFS('unit-ditch-irr-crop'!$M$2:$M$2752,'unit-ditch-irr-crop'!$I$2:$I$2752,"RR",'unit-ditch-irr-crop'!$K$2:$K$2752,$B23)</f>
        <v>0</v>
      </c>
      <c r="S23">
        <f>COUNTIFS('unit-ditch-irr-crop'!$I$2:$I$2752,"RS",'unit-ditch-irr-crop'!$K$2:$K$2752,$B23)</f>
        <v>0</v>
      </c>
      <c r="T23" s="10">
        <f>SUMIFS('unit-ditch-irr-crop'!$M$2:$M$2752,'unit-ditch-irr-crop'!$I$2:$I$2752,"RS",'unit-ditch-irr-crop'!$K$2:$K$2752,$B23)</f>
        <v>0</v>
      </c>
      <c r="V23">
        <f>COUNTIFS('unit-ditch-irr-crop'!$I$2:$I$2752,"SS",'unit-ditch-irr-crop'!$K$2:$K$2752,$B23)</f>
        <v>0</v>
      </c>
      <c r="W23" s="10">
        <f>SUMIFS('unit-ditch-irr-crop'!$M$2:$M$2752,'unit-ditch-irr-crop'!$I$2:$I$2752,"SS",'unit-ditch-irr-crop'!$K$2:$K$2752,$B23)</f>
        <v>0</v>
      </c>
      <c r="Y23">
        <f>COUNTIFS('unit-ditch-irr-crop'!$I$2:$I$2752,"UG",'unit-ditch-irr-crop'!$K$2:$K$2752,$B23)</f>
        <v>0</v>
      </c>
      <c r="Z23" s="10">
        <f>SUMIFS('unit-ditch-irr-crop'!$M$2:$M$2752,'unit-ditch-irr-crop'!$I$2:$I$2752,"UG",'unit-ditch-irr-crop'!$K$2:$K$2752,$B23)</f>
        <v>0</v>
      </c>
      <c r="AB23">
        <f>COUNTIFS('unit-ditch-irr-crop'!$I$2:$I$2752,"VV",'unit-ditch-irr-crop'!$E$2:$E$2752,"Arizona v California",'unit-ditch-irr-crop'!$K$2:$K$2752,$B23)</f>
        <v>0</v>
      </c>
      <c r="AC23" s="10">
        <f>SUMIFS('unit-ditch-irr-crop'!$M$2:$M$2752,'unit-ditch-irr-crop'!$I$2:$I$2752,"VV",'unit-ditch-irr-crop'!$E$2:$E$2752,"Arizona v California",'unit-ditch-irr-crop'!$K$2:$K$2752,$B23)</f>
        <v>0</v>
      </c>
      <c r="AE23">
        <f>COUNTIFS('unit-ditch-irr-crop'!$I$2:$I$2752,"VV",'unit-ditch-irr-crop'!$E$2:$E$2752,"Globe Equity Decree",'unit-ditch-irr-crop'!$K$2:$K$2752,$B23)</f>
        <v>9</v>
      </c>
      <c r="AF23" s="10">
        <f>SUMIFS('unit-ditch-irr-crop'!$M$2:$M$2752,'unit-ditch-irr-crop'!$I$2:$I$2752,"VV",'unit-ditch-irr-crop'!$E$2:$E$2752,"Globe Equity Decree",'unit-ditch-irr-crop'!$K$2:$K$2752,$B23)</f>
        <v>67.491815353385093</v>
      </c>
    </row>
    <row r="24" spans="2:36">
      <c r="B24" s="7" t="s">
        <v>1311</v>
      </c>
      <c r="D24">
        <f>COUNTIFS('unit-ditch-irr-crop'!$I$2:$I$2752,"AA",'unit-ditch-irr-crop'!$K$2:$K$2752,$B24)</f>
        <v>20</v>
      </c>
      <c r="E24" s="10">
        <f>SUMIFS('unit-ditch-irr-crop'!$M$2:$M$2752,'unit-ditch-irr-crop'!$I$2:$I$2752,"AA",'unit-ditch-irr-crop'!$K$2:$K$2752,$B24)</f>
        <v>3.2779832171115384</v>
      </c>
      <c r="G24">
        <f>COUNTIFS('unit-ditch-irr-crop'!$I$2:$I$2752,"CG",'unit-ditch-irr-crop'!$K$2:$K$2752,$B24)</f>
        <v>27</v>
      </c>
      <c r="H24" s="10">
        <f>SUMIFS('unit-ditch-irr-crop'!$M$2:$M$2752,'unit-ditch-irr-crop'!$I$2:$I$2752,"CG",'unit-ditch-irr-crop'!$K$2:$K$2752,$B24)</f>
        <v>14.482153559302766</v>
      </c>
      <c r="J24">
        <f>COUNTIFS('unit-ditch-irr-crop'!$I$2:$I$2752,"GL",'unit-ditch-irr-crop'!$K$2:$K$2752,$B24)</f>
        <v>32</v>
      </c>
      <c r="K24" s="10">
        <f>SUMIFS('unit-ditch-irr-crop'!$M$2:$M$2752,'unit-ditch-irr-crop'!$I$2:$I$2752,"GL",'unit-ditch-irr-crop'!$K$2:$K$2752,$B24)</f>
        <v>16.004351771744016</v>
      </c>
      <c r="M24">
        <f>COUNTIFS('unit-ditch-irr-crop'!$I$2:$I$2752,"LU",'unit-ditch-irr-crop'!$K$2:$K$2752,$B24)</f>
        <v>3</v>
      </c>
      <c r="N24" s="10">
        <f>SUMIFS('unit-ditch-irr-crop'!$M$2:$M$2752,'unit-ditch-irr-crop'!$I$2:$I$2752,"LU",'unit-ditch-irr-crop'!$K$2:$K$2752,$B24)</f>
        <v>0.88955635974558045</v>
      </c>
      <c r="P24">
        <f>COUNTIFS('unit-ditch-irr-crop'!$I$2:$I$2752,"RR",'unit-ditch-irr-crop'!$K$2:$K$2752,$B24)</f>
        <v>0</v>
      </c>
      <c r="Q24" s="10">
        <f>SUMIFS('unit-ditch-irr-crop'!$M$2:$M$2752,'unit-ditch-irr-crop'!$I$2:$I$2752,"RR",'unit-ditch-irr-crop'!$K$2:$K$2752,$B24)</f>
        <v>0</v>
      </c>
      <c r="S24">
        <f>COUNTIFS('unit-ditch-irr-crop'!$I$2:$I$2752,"RS",'unit-ditch-irr-crop'!$K$2:$K$2752,$B24)</f>
        <v>4</v>
      </c>
      <c r="T24" s="10">
        <f>SUMIFS('unit-ditch-irr-crop'!$M$2:$M$2752,'unit-ditch-irr-crop'!$I$2:$I$2752,"RS",'unit-ditch-irr-crop'!$K$2:$K$2752,$B24)</f>
        <v>2.0691431047775319</v>
      </c>
      <c r="V24">
        <f>COUNTIFS('unit-ditch-irr-crop'!$I$2:$I$2752,"SS",'unit-ditch-irr-crop'!$K$2:$K$2752,$B24)</f>
        <v>0</v>
      </c>
      <c r="W24" s="10">
        <f>SUMIFS('unit-ditch-irr-crop'!$M$2:$M$2752,'unit-ditch-irr-crop'!$I$2:$I$2752,"SS",'unit-ditch-irr-crop'!$K$2:$K$2752,$B24)</f>
        <v>0</v>
      </c>
      <c r="Y24">
        <f>COUNTIFS('unit-ditch-irr-crop'!$I$2:$I$2752,"UG",'unit-ditch-irr-crop'!$K$2:$K$2752,$B24)</f>
        <v>10</v>
      </c>
      <c r="Z24" s="10">
        <f>SUMIFS('unit-ditch-irr-crop'!$M$2:$M$2752,'unit-ditch-irr-crop'!$I$2:$I$2752,"UG",'unit-ditch-irr-crop'!$K$2:$K$2752,$B24)</f>
        <v>3.7002942019244545</v>
      </c>
      <c r="AB24">
        <f>COUNTIFS('unit-ditch-irr-crop'!$I$2:$I$2752,"VV",'unit-ditch-irr-crop'!$E$2:$E$2752,"Arizona v California",'unit-ditch-irr-crop'!$K$2:$K$2752,$B24)</f>
        <v>3</v>
      </c>
      <c r="AC24" s="10">
        <f>SUMIFS('unit-ditch-irr-crop'!$M$2:$M$2752,'unit-ditch-irr-crop'!$I$2:$I$2752,"VV",'unit-ditch-irr-crop'!$E$2:$E$2752,"Arizona v California",'unit-ditch-irr-crop'!$K$2:$K$2752,$B24)</f>
        <v>4.9762048709369733</v>
      </c>
      <c r="AE24">
        <f>COUNTIFS('unit-ditch-irr-crop'!$I$2:$I$2752,"VV",'unit-ditch-irr-crop'!$E$2:$E$2752,"Globe Equity Decree",'unit-ditch-irr-crop'!$K$2:$K$2752,$B24)</f>
        <v>0</v>
      </c>
      <c r="AF24" s="10">
        <f>SUMIFS('unit-ditch-irr-crop'!$M$2:$M$2752,'unit-ditch-irr-crop'!$I$2:$I$2752,"VV",'unit-ditch-irr-crop'!$E$2:$E$2752,"Globe Equity Decree",'unit-ditch-irr-crop'!$K$2:$K$2752,$B24)</f>
        <v>0</v>
      </c>
    </row>
    <row r="25" spans="2:36">
      <c r="B25" s="7" t="s">
        <v>184</v>
      </c>
      <c r="D25">
        <f>COUNTIFS('unit-ditch-irr-crop'!$I$2:$I$2752,"AA",'unit-ditch-irr-crop'!$K$2:$K$2752,$B25)</f>
        <v>9</v>
      </c>
      <c r="E25" s="10">
        <f>SUMIFS('unit-ditch-irr-crop'!$M$2:$M$2752,'unit-ditch-irr-crop'!$I$2:$I$2752,"AA",'unit-ditch-irr-crop'!$K$2:$K$2752,$B25)</f>
        <v>2.7023285263142287</v>
      </c>
      <c r="G25">
        <f>COUNTIFS('unit-ditch-irr-crop'!$I$2:$I$2752,"CG",'unit-ditch-irr-crop'!$K$2:$K$2752,$B25)</f>
        <v>31</v>
      </c>
      <c r="H25" s="10">
        <f>SUMIFS('unit-ditch-irr-crop'!$M$2:$M$2752,'unit-ditch-irr-crop'!$I$2:$I$2752,"CG",'unit-ditch-irr-crop'!$K$2:$K$2752,$B25)</f>
        <v>21.177990577880131</v>
      </c>
      <c r="J25">
        <f>COUNTIFS('unit-ditch-irr-crop'!$I$2:$I$2752,"GL",'unit-ditch-irr-crop'!$K$2:$K$2752,$B25)</f>
        <v>13</v>
      </c>
      <c r="K25" s="10">
        <f>SUMIFS('unit-ditch-irr-crop'!$M$2:$M$2752,'unit-ditch-irr-crop'!$I$2:$I$2752,"GL",'unit-ditch-irr-crop'!$K$2:$K$2752,$B25)</f>
        <v>8.6298439251666714</v>
      </c>
      <c r="M25">
        <f>COUNTIFS('unit-ditch-irr-crop'!$I$2:$I$2752,"LU",'unit-ditch-irr-crop'!$K$2:$K$2752,$B25)</f>
        <v>4</v>
      </c>
      <c r="N25" s="10">
        <f>SUMIFS('unit-ditch-irr-crop'!$M$2:$M$2752,'unit-ditch-irr-crop'!$I$2:$I$2752,"LU",'unit-ditch-irr-crop'!$K$2:$K$2752,$B25)</f>
        <v>1.2853591629065497</v>
      </c>
      <c r="P25">
        <f>COUNTIFS('unit-ditch-irr-crop'!$I$2:$I$2752,"RR",'unit-ditch-irr-crop'!$K$2:$K$2752,$B25)</f>
        <v>10</v>
      </c>
      <c r="Q25" s="10">
        <f>SUMIFS('unit-ditch-irr-crop'!$M$2:$M$2752,'unit-ditch-irr-crop'!$I$2:$I$2752,"RR",'unit-ditch-irr-crop'!$K$2:$K$2752,$B25)</f>
        <v>3.5115190918391046</v>
      </c>
      <c r="S25">
        <f>COUNTIFS('unit-ditch-irr-crop'!$I$2:$I$2752,"RS",'unit-ditch-irr-crop'!$K$2:$K$2752,$B25)</f>
        <v>3</v>
      </c>
      <c r="T25" s="10">
        <f>SUMIFS('unit-ditch-irr-crop'!$M$2:$M$2752,'unit-ditch-irr-crop'!$I$2:$I$2752,"RS",'unit-ditch-irr-crop'!$K$2:$K$2752,$B25)</f>
        <v>1.20608466737174</v>
      </c>
      <c r="V25">
        <f>COUNTIFS('unit-ditch-irr-crop'!$I$2:$I$2752,"SS",'unit-ditch-irr-crop'!$K$2:$K$2752,$B25)</f>
        <v>13</v>
      </c>
      <c r="W25" s="10">
        <f>SUMIFS('unit-ditch-irr-crop'!$M$2:$M$2752,'unit-ditch-irr-crop'!$I$2:$I$2752,"SS",'unit-ditch-irr-crop'!$K$2:$K$2752,$B25)</f>
        <v>7.5703569700212014</v>
      </c>
      <c r="Y25">
        <f>COUNTIFS('unit-ditch-irr-crop'!$I$2:$I$2752,"UG",'unit-ditch-irr-crop'!$K$2:$K$2752,$B25)</f>
        <v>1</v>
      </c>
      <c r="Z25" s="10">
        <f>SUMIFS('unit-ditch-irr-crop'!$M$2:$M$2752,'unit-ditch-irr-crop'!$I$2:$I$2752,"UG",'unit-ditch-irr-crop'!$K$2:$K$2752,$B25)</f>
        <v>1.1796757023964257</v>
      </c>
      <c r="AB25">
        <f>COUNTIFS('unit-ditch-irr-crop'!$I$2:$I$2752,"VV",'unit-ditch-irr-crop'!$E$2:$E$2752,"Arizona v California",'unit-ditch-irr-crop'!$K$2:$K$2752,$B25)</f>
        <v>0</v>
      </c>
      <c r="AC25" s="10">
        <f>SUMIFS('unit-ditch-irr-crop'!$M$2:$M$2752,'unit-ditch-irr-crop'!$I$2:$I$2752,"VV",'unit-ditch-irr-crop'!$E$2:$E$2752,"Arizona v California",'unit-ditch-irr-crop'!$K$2:$K$2752,$B25)</f>
        <v>0</v>
      </c>
      <c r="AE25">
        <f>COUNTIFS('unit-ditch-irr-crop'!$I$2:$I$2752,"VV",'unit-ditch-irr-crop'!$E$2:$E$2752,"Globe Equity Decree",'unit-ditch-irr-crop'!$K$2:$K$2752,$B25)</f>
        <v>0</v>
      </c>
      <c r="AF25" s="10">
        <f>SUMIFS('unit-ditch-irr-crop'!$M$2:$M$2752,'unit-ditch-irr-crop'!$I$2:$I$2752,"VV",'unit-ditch-irr-crop'!$E$2:$E$2752,"Globe Equity Decree",'unit-ditch-irr-crop'!$K$2:$K$2752,$B25)</f>
        <v>0</v>
      </c>
    </row>
    <row r="26" spans="2:36">
      <c r="B26" s="7" t="s">
        <v>198</v>
      </c>
      <c r="D26">
        <f>COUNTIFS('unit-ditch-irr-crop'!$I$2:$I$2752,"AA",'unit-ditch-irr-crop'!$K$2:$K$2752,$B26)</f>
        <v>1</v>
      </c>
      <c r="E26" s="10">
        <f>SUMIFS('unit-ditch-irr-crop'!$M$2:$M$2752,'unit-ditch-irr-crop'!$I$2:$I$2752,"AA",'unit-ditch-irr-crop'!$K$2:$K$2752,$B26)</f>
        <v>0.21193526866097001</v>
      </c>
      <c r="G26">
        <f>COUNTIFS('unit-ditch-irr-crop'!$I$2:$I$2752,"CG",'unit-ditch-irr-crop'!$K$2:$K$2752,$B26)</f>
        <v>16</v>
      </c>
      <c r="H26" s="10">
        <f>SUMIFS('unit-ditch-irr-crop'!$M$2:$M$2752,'unit-ditch-irr-crop'!$I$2:$I$2752,"CG",'unit-ditch-irr-crop'!$K$2:$K$2752,$B26)</f>
        <v>71.03222783831167</v>
      </c>
      <c r="J26">
        <f>COUNTIFS('unit-ditch-irr-crop'!$I$2:$I$2752,"GL",'unit-ditch-irr-crop'!$K$2:$K$2752,$B26)</f>
        <v>13</v>
      </c>
      <c r="K26" s="10">
        <f>SUMIFS('unit-ditch-irr-crop'!$M$2:$M$2752,'unit-ditch-irr-crop'!$I$2:$I$2752,"GL",'unit-ditch-irr-crop'!$K$2:$K$2752,$B26)</f>
        <v>8.7270112007828313</v>
      </c>
      <c r="M26">
        <f>COUNTIFS('unit-ditch-irr-crop'!$I$2:$I$2752,"LU",'unit-ditch-irr-crop'!$K$2:$K$2752,$B26)</f>
        <v>8</v>
      </c>
      <c r="N26" s="10">
        <f>SUMIFS('unit-ditch-irr-crop'!$M$2:$M$2752,'unit-ditch-irr-crop'!$I$2:$I$2752,"LU",'unit-ditch-irr-crop'!$K$2:$K$2752,$B26)</f>
        <v>24.683010556579667</v>
      </c>
      <c r="P26">
        <f>COUNTIFS('unit-ditch-irr-crop'!$I$2:$I$2752,"RR",'unit-ditch-irr-crop'!$K$2:$K$2752,$B26)</f>
        <v>0</v>
      </c>
      <c r="Q26" s="10">
        <f>SUMIFS('unit-ditch-irr-crop'!$M$2:$M$2752,'unit-ditch-irr-crop'!$I$2:$I$2752,"RR",'unit-ditch-irr-crop'!$K$2:$K$2752,$B26)</f>
        <v>0</v>
      </c>
      <c r="S26">
        <f>COUNTIFS('unit-ditch-irr-crop'!$I$2:$I$2752,"RS",'unit-ditch-irr-crop'!$K$2:$K$2752,$B26)</f>
        <v>16</v>
      </c>
      <c r="T26" s="10">
        <f>SUMIFS('unit-ditch-irr-crop'!$M$2:$M$2752,'unit-ditch-irr-crop'!$I$2:$I$2752,"RS",'unit-ditch-irr-crop'!$K$2:$K$2752,$B26)</f>
        <v>9.9509609200713616</v>
      </c>
      <c r="V26">
        <f>COUNTIFS('unit-ditch-irr-crop'!$I$2:$I$2752,"SS",'unit-ditch-irr-crop'!$K$2:$K$2752,$B26)</f>
        <v>3</v>
      </c>
      <c r="W26" s="10">
        <f>SUMIFS('unit-ditch-irr-crop'!$M$2:$M$2752,'unit-ditch-irr-crop'!$I$2:$I$2752,"SS",'unit-ditch-irr-crop'!$K$2:$K$2752,$B26)</f>
        <v>2.0802790469648071</v>
      </c>
      <c r="Y26">
        <f>COUNTIFS('unit-ditch-irr-crop'!$I$2:$I$2752,"UG",'unit-ditch-irr-crop'!$K$2:$K$2752,$B26)</f>
        <v>4</v>
      </c>
      <c r="Z26" s="10">
        <f>SUMIFS('unit-ditch-irr-crop'!$M$2:$M$2752,'unit-ditch-irr-crop'!$I$2:$I$2752,"UG",'unit-ditch-irr-crop'!$K$2:$K$2752,$B26)</f>
        <v>1.6250866052198494</v>
      </c>
      <c r="AB26">
        <f>COUNTIFS('unit-ditch-irr-crop'!$I$2:$I$2752,"VV",'unit-ditch-irr-crop'!$E$2:$E$2752,"Arizona v California",'unit-ditch-irr-crop'!$K$2:$K$2752,$B26)</f>
        <v>0</v>
      </c>
      <c r="AC26" s="10">
        <f>SUMIFS('unit-ditch-irr-crop'!$M$2:$M$2752,'unit-ditch-irr-crop'!$I$2:$I$2752,"VV",'unit-ditch-irr-crop'!$E$2:$E$2752,"Arizona v California",'unit-ditch-irr-crop'!$K$2:$K$2752,$B26)</f>
        <v>0</v>
      </c>
      <c r="AE26">
        <f>COUNTIFS('unit-ditch-irr-crop'!$I$2:$I$2752,"VV",'unit-ditch-irr-crop'!$E$2:$E$2752,"Globe Equity Decree",'unit-ditch-irr-crop'!$K$2:$K$2752,$B26)</f>
        <v>2</v>
      </c>
      <c r="AF26" s="10">
        <f>SUMIFS('unit-ditch-irr-crop'!$M$2:$M$2752,'unit-ditch-irr-crop'!$I$2:$I$2752,"VV",'unit-ditch-irr-crop'!$E$2:$E$2752,"Globe Equity Decree",'unit-ditch-irr-crop'!$K$2:$K$2752,$B26)</f>
        <v>0.92423581616364303</v>
      </c>
    </row>
    <row r="27" spans="2:36">
      <c r="B27" s="7" t="s">
        <v>214</v>
      </c>
      <c r="D27">
        <f>COUNTIFS('unit-ditch-irr-crop'!$I$2:$I$2752,"AA",'unit-ditch-irr-crop'!$K$2:$K$2752,$B27)</f>
        <v>2</v>
      </c>
      <c r="E27" s="10">
        <f>SUMIFS('unit-ditch-irr-crop'!$M$2:$M$2752,'unit-ditch-irr-crop'!$I$2:$I$2752,"AA",'unit-ditch-irr-crop'!$K$2:$K$2752,$B27)</f>
        <v>0.42483287289404625</v>
      </c>
      <c r="G27">
        <f>COUNTIFS('unit-ditch-irr-crop'!$I$2:$I$2752,"CG",'unit-ditch-irr-crop'!$K$2:$K$2752,$B27)</f>
        <v>17</v>
      </c>
      <c r="H27" s="10">
        <f>SUMIFS('unit-ditch-irr-crop'!$M$2:$M$2752,'unit-ditch-irr-crop'!$I$2:$I$2752,"CG",'unit-ditch-irr-crop'!$K$2:$K$2752,$B27)</f>
        <v>9.2725353068799024</v>
      </c>
      <c r="J27">
        <f>COUNTIFS('unit-ditch-irr-crop'!$I$2:$I$2752,"GL",'unit-ditch-irr-crop'!$K$2:$K$2752,$B27)</f>
        <v>1</v>
      </c>
      <c r="K27" s="10">
        <f>SUMIFS('unit-ditch-irr-crop'!$M$2:$M$2752,'unit-ditch-irr-crop'!$I$2:$I$2752,"GL",'unit-ditch-irr-crop'!$K$2:$K$2752,$B27)</f>
        <v>0.65828370094344746</v>
      </c>
      <c r="M27">
        <f>COUNTIFS('unit-ditch-irr-crop'!$I$2:$I$2752,"LU",'unit-ditch-irr-crop'!$K$2:$K$2752,$B27)</f>
        <v>7</v>
      </c>
      <c r="N27" s="10">
        <f>SUMIFS('unit-ditch-irr-crop'!$M$2:$M$2752,'unit-ditch-irr-crop'!$I$2:$I$2752,"LU",'unit-ditch-irr-crop'!$K$2:$K$2752,$B27)</f>
        <v>2.1617589555853183</v>
      </c>
      <c r="P27">
        <f>COUNTIFS('unit-ditch-irr-crop'!$I$2:$I$2752,"RR",'unit-ditch-irr-crop'!$K$2:$K$2752,$B27)</f>
        <v>4</v>
      </c>
      <c r="Q27" s="10">
        <f>SUMIFS('unit-ditch-irr-crop'!$M$2:$M$2752,'unit-ditch-irr-crop'!$I$2:$I$2752,"RR",'unit-ditch-irr-crop'!$K$2:$K$2752,$B27)</f>
        <v>1.6818958911353494</v>
      </c>
      <c r="S27">
        <f>COUNTIFS('unit-ditch-irr-crop'!$I$2:$I$2752,"RS",'unit-ditch-irr-crop'!$K$2:$K$2752,$B27)</f>
        <v>5</v>
      </c>
      <c r="T27" s="10">
        <f>SUMIFS('unit-ditch-irr-crop'!$M$2:$M$2752,'unit-ditch-irr-crop'!$I$2:$I$2752,"RS",'unit-ditch-irr-crop'!$K$2:$K$2752,$B27)</f>
        <v>1.7071100640990793</v>
      </c>
      <c r="V27">
        <f>COUNTIFS('unit-ditch-irr-crop'!$I$2:$I$2752,"SS",'unit-ditch-irr-crop'!$K$2:$K$2752,$B27)</f>
        <v>0</v>
      </c>
      <c r="W27" s="10">
        <f>SUMIFS('unit-ditch-irr-crop'!$M$2:$M$2752,'unit-ditch-irr-crop'!$I$2:$I$2752,"SS",'unit-ditch-irr-crop'!$K$2:$K$2752,$B27)</f>
        <v>0</v>
      </c>
      <c r="Y27">
        <f>COUNTIFS('unit-ditch-irr-crop'!$I$2:$I$2752,"UG",'unit-ditch-irr-crop'!$K$2:$K$2752,$B27)</f>
        <v>0</v>
      </c>
      <c r="Z27" s="10">
        <f>SUMIFS('unit-ditch-irr-crop'!$M$2:$M$2752,'unit-ditch-irr-crop'!$I$2:$I$2752,"UG",'unit-ditch-irr-crop'!$K$2:$K$2752,$B27)</f>
        <v>0</v>
      </c>
      <c r="AB27">
        <f>COUNTIFS('unit-ditch-irr-crop'!$I$2:$I$2752,"VV",'unit-ditch-irr-crop'!$E$2:$E$2752,"Arizona v California",'unit-ditch-irr-crop'!$K$2:$K$2752,$B27)</f>
        <v>0</v>
      </c>
      <c r="AC27" s="10">
        <f>SUMIFS('unit-ditch-irr-crop'!$M$2:$M$2752,'unit-ditch-irr-crop'!$I$2:$I$2752,"VV",'unit-ditch-irr-crop'!$E$2:$E$2752,"Arizona v California",'unit-ditch-irr-crop'!$K$2:$K$2752,$B27)</f>
        <v>0</v>
      </c>
      <c r="AE27">
        <f>COUNTIFS('unit-ditch-irr-crop'!$I$2:$I$2752,"VV",'unit-ditch-irr-crop'!$E$2:$E$2752,"Globe Equity Decree",'unit-ditch-irr-crop'!$K$2:$K$2752,$B27)</f>
        <v>0</v>
      </c>
      <c r="AF27" s="10">
        <f>SUMIFS('unit-ditch-irr-crop'!$M$2:$M$2752,'unit-ditch-irr-crop'!$I$2:$I$2752,"VV",'unit-ditch-irr-crop'!$E$2:$E$2752,"Globe Equity Decree",'unit-ditch-irr-crop'!$K$2:$K$2752,$B27)</f>
        <v>0</v>
      </c>
      <c r="AJ27" s="12"/>
    </row>
    <row r="28" spans="2:36">
      <c r="B28" s="7" t="s">
        <v>218</v>
      </c>
      <c r="D28">
        <f>COUNTIFS('unit-ditch-irr-crop'!$I$2:$I$2752,"AA",'unit-ditch-irr-crop'!$K$2:$K$2752,$B28)</f>
        <v>4</v>
      </c>
      <c r="E28" s="10">
        <f>SUMIFS('unit-ditch-irr-crop'!$M$2:$M$2752,'unit-ditch-irr-crop'!$I$2:$I$2752,"AA",'unit-ditch-irr-crop'!$K$2:$K$2752,$B28)</f>
        <v>2.2153194835007906</v>
      </c>
      <c r="G28">
        <f>COUNTIFS('unit-ditch-irr-crop'!$I$2:$I$2752,"CG",'unit-ditch-irr-crop'!$K$2:$K$2752,$B28)</f>
        <v>0</v>
      </c>
      <c r="H28" s="10">
        <f>SUMIFS('unit-ditch-irr-crop'!$M$2:$M$2752,'unit-ditch-irr-crop'!$I$2:$I$2752,"CG",'unit-ditch-irr-crop'!$K$2:$K$2752,$B28)</f>
        <v>0</v>
      </c>
      <c r="J28">
        <f>COUNTIFS('unit-ditch-irr-crop'!$I$2:$I$2752,"GL",'unit-ditch-irr-crop'!$K$2:$K$2752,$B28)</f>
        <v>0</v>
      </c>
      <c r="K28" s="10">
        <f>SUMIFS('unit-ditch-irr-crop'!$M$2:$M$2752,'unit-ditch-irr-crop'!$I$2:$I$2752,"GL",'unit-ditch-irr-crop'!$K$2:$K$2752,$B28)</f>
        <v>0</v>
      </c>
      <c r="M28">
        <f>COUNTIFS('unit-ditch-irr-crop'!$I$2:$I$2752,"LU",'unit-ditch-irr-crop'!$K$2:$K$2752,$B28)</f>
        <v>4</v>
      </c>
      <c r="N28" s="10">
        <f>SUMIFS('unit-ditch-irr-crop'!$M$2:$M$2752,'unit-ditch-irr-crop'!$I$2:$I$2752,"LU",'unit-ditch-irr-crop'!$K$2:$K$2752,$B28)</f>
        <v>0.39001712108276548</v>
      </c>
      <c r="P28">
        <f>COUNTIFS('unit-ditch-irr-crop'!$I$2:$I$2752,"RR",'unit-ditch-irr-crop'!$K$2:$K$2752,$B28)</f>
        <v>0</v>
      </c>
      <c r="Q28" s="10">
        <f>SUMIFS('unit-ditch-irr-crop'!$M$2:$M$2752,'unit-ditch-irr-crop'!$I$2:$I$2752,"RR",'unit-ditch-irr-crop'!$K$2:$K$2752,$B28)</f>
        <v>0</v>
      </c>
      <c r="S28">
        <f>COUNTIFS('unit-ditch-irr-crop'!$I$2:$I$2752,"RS",'unit-ditch-irr-crop'!$K$2:$K$2752,$B28)</f>
        <v>3</v>
      </c>
      <c r="T28" s="10">
        <f>SUMIFS('unit-ditch-irr-crop'!$M$2:$M$2752,'unit-ditch-irr-crop'!$I$2:$I$2752,"RS",'unit-ditch-irr-crop'!$K$2:$K$2752,$B28)</f>
        <v>2.2361829420834916</v>
      </c>
      <c r="V28">
        <f>COUNTIFS('unit-ditch-irr-crop'!$I$2:$I$2752,"SS",'unit-ditch-irr-crop'!$K$2:$K$2752,$B28)</f>
        <v>0</v>
      </c>
      <c r="W28" s="10">
        <f>SUMIFS('unit-ditch-irr-crop'!$M$2:$M$2752,'unit-ditch-irr-crop'!$I$2:$I$2752,"SS",'unit-ditch-irr-crop'!$K$2:$K$2752,$B28)</f>
        <v>0</v>
      </c>
      <c r="Y28">
        <f>COUNTIFS('unit-ditch-irr-crop'!$I$2:$I$2752,"UG",'unit-ditch-irr-crop'!$K$2:$K$2752,$B28)</f>
        <v>0</v>
      </c>
      <c r="Z28" s="10">
        <f>SUMIFS('unit-ditch-irr-crop'!$M$2:$M$2752,'unit-ditch-irr-crop'!$I$2:$I$2752,"UG",'unit-ditch-irr-crop'!$K$2:$K$2752,$B28)</f>
        <v>0</v>
      </c>
      <c r="AB28">
        <f>COUNTIFS('unit-ditch-irr-crop'!$I$2:$I$2752,"VV",'unit-ditch-irr-crop'!$E$2:$E$2752,"Arizona v California",'unit-ditch-irr-crop'!$K$2:$K$2752,$B28)</f>
        <v>0</v>
      </c>
      <c r="AC28" s="10">
        <f>SUMIFS('unit-ditch-irr-crop'!$M$2:$M$2752,'unit-ditch-irr-crop'!$I$2:$I$2752,"VV",'unit-ditch-irr-crop'!$E$2:$E$2752,"Arizona v California",'unit-ditch-irr-crop'!$K$2:$K$2752,$B28)</f>
        <v>0</v>
      </c>
      <c r="AE28">
        <f>COUNTIFS('unit-ditch-irr-crop'!$I$2:$I$2752,"VV",'unit-ditch-irr-crop'!$E$2:$E$2752,"Globe Equity Decree",'unit-ditch-irr-crop'!$K$2:$K$2752,$B28)</f>
        <v>0</v>
      </c>
      <c r="AF28" s="10">
        <f>SUMIFS('unit-ditch-irr-crop'!$M$2:$M$2752,'unit-ditch-irr-crop'!$I$2:$I$2752,"VV",'unit-ditch-irr-crop'!$E$2:$E$2752,"Globe Equity Decree",'unit-ditch-irr-crop'!$K$2:$K$2752,$B28)</f>
        <v>0</v>
      </c>
    </row>
    <row r="29" spans="2:36">
      <c r="B29" s="7" t="s">
        <v>1304</v>
      </c>
      <c r="D29">
        <f>COUNTIFS('unit-ditch-irr-crop'!$I$2:$I$2752,"AA",'unit-ditch-irr-crop'!$K$2:$K$2752,$B29)</f>
        <v>0</v>
      </c>
      <c r="E29" s="10">
        <f>SUMIFS('unit-ditch-irr-crop'!$M$2:$M$2752,'unit-ditch-irr-crop'!$I$2:$I$2752,"AA",'unit-ditch-irr-crop'!$K$2:$K$2752,$B29)</f>
        <v>0</v>
      </c>
      <c r="G29">
        <f>COUNTIFS('unit-ditch-irr-crop'!$I$2:$I$2752,"CG",'unit-ditch-irr-crop'!$K$2:$K$2752,$B29)</f>
        <v>2</v>
      </c>
      <c r="H29" s="10">
        <f>SUMIFS('unit-ditch-irr-crop'!$M$2:$M$2752,'unit-ditch-irr-crop'!$I$2:$I$2752,"CG",'unit-ditch-irr-crop'!$K$2:$K$2752,$B29)</f>
        <v>3.9187112279643967</v>
      </c>
      <c r="J29">
        <f>COUNTIFS('unit-ditch-irr-crop'!$I$2:$I$2752,"GL",'unit-ditch-irr-crop'!$K$2:$K$2752,$B29)</f>
        <v>0</v>
      </c>
      <c r="K29" s="10">
        <f>SUMIFS('unit-ditch-irr-crop'!$M$2:$M$2752,'unit-ditch-irr-crop'!$I$2:$I$2752,"GL",'unit-ditch-irr-crop'!$K$2:$K$2752,$B29)</f>
        <v>0</v>
      </c>
      <c r="M29">
        <f>COUNTIFS('unit-ditch-irr-crop'!$I$2:$I$2752,"LU",'unit-ditch-irr-crop'!$K$2:$K$2752,$B29)</f>
        <v>0</v>
      </c>
      <c r="N29" s="10">
        <f>SUMIFS('unit-ditch-irr-crop'!$M$2:$M$2752,'unit-ditch-irr-crop'!$I$2:$I$2752,"LU",'unit-ditch-irr-crop'!$K$2:$K$2752,$B29)</f>
        <v>0</v>
      </c>
      <c r="P29">
        <f>COUNTIFS('unit-ditch-irr-crop'!$I$2:$I$2752,"RR",'unit-ditch-irr-crop'!$K$2:$K$2752,$B29)</f>
        <v>0</v>
      </c>
      <c r="Q29" s="10">
        <f>SUMIFS('unit-ditch-irr-crop'!$M$2:$M$2752,'unit-ditch-irr-crop'!$I$2:$I$2752,"RR",'unit-ditch-irr-crop'!$K$2:$K$2752,$B29)</f>
        <v>0</v>
      </c>
      <c r="S29">
        <f>COUNTIFS('unit-ditch-irr-crop'!$I$2:$I$2752,"RS",'unit-ditch-irr-crop'!$K$2:$K$2752,$B29)</f>
        <v>0</v>
      </c>
      <c r="T29" s="10">
        <f>SUMIFS('unit-ditch-irr-crop'!$M$2:$M$2752,'unit-ditch-irr-crop'!$I$2:$I$2752,"RS",'unit-ditch-irr-crop'!$K$2:$K$2752,$B29)</f>
        <v>0</v>
      </c>
      <c r="V29">
        <f>COUNTIFS('unit-ditch-irr-crop'!$I$2:$I$2752,"SS",'unit-ditch-irr-crop'!$K$2:$K$2752,$B29)</f>
        <v>0</v>
      </c>
      <c r="W29" s="10">
        <f>SUMIFS('unit-ditch-irr-crop'!$M$2:$M$2752,'unit-ditch-irr-crop'!$I$2:$I$2752,"SS",'unit-ditch-irr-crop'!$K$2:$K$2752,$B29)</f>
        <v>0</v>
      </c>
      <c r="Y29">
        <f>COUNTIFS('unit-ditch-irr-crop'!$I$2:$I$2752,"UG",'unit-ditch-irr-crop'!$K$2:$K$2752,$B29)</f>
        <v>0</v>
      </c>
      <c r="Z29" s="10">
        <f>SUMIFS('unit-ditch-irr-crop'!$M$2:$M$2752,'unit-ditch-irr-crop'!$I$2:$I$2752,"UG",'unit-ditch-irr-crop'!$K$2:$K$2752,$B29)</f>
        <v>0</v>
      </c>
      <c r="AB29">
        <f>COUNTIFS('unit-ditch-irr-crop'!$I$2:$I$2752,"VV",'unit-ditch-irr-crop'!$E$2:$E$2752,"Arizona v California",'unit-ditch-irr-crop'!$K$2:$K$2752,$B29)</f>
        <v>0</v>
      </c>
      <c r="AC29" s="10">
        <f>SUMIFS('unit-ditch-irr-crop'!$M$2:$M$2752,'unit-ditch-irr-crop'!$I$2:$I$2752,"VV",'unit-ditch-irr-crop'!$E$2:$E$2752,"Arizona v California",'unit-ditch-irr-crop'!$K$2:$K$2752,$B29)</f>
        <v>0</v>
      </c>
      <c r="AE29">
        <f>COUNTIFS('unit-ditch-irr-crop'!$I$2:$I$2752,"VV",'unit-ditch-irr-crop'!$E$2:$E$2752,"Globe Equity Decree",'unit-ditch-irr-crop'!$K$2:$K$2752,$B29)</f>
        <v>0</v>
      </c>
      <c r="AF29" s="10">
        <f>SUMIFS('unit-ditch-irr-crop'!$M$2:$M$2752,'unit-ditch-irr-crop'!$I$2:$I$2752,"VV",'unit-ditch-irr-crop'!$E$2:$E$2752,"Globe Equity Decree",'unit-ditch-irr-crop'!$K$2:$K$2752,$B29)</f>
        <v>0</v>
      </c>
      <c r="AJ29" s="10"/>
    </row>
    <row r="30" spans="2:36">
      <c r="B30" s="7" t="s">
        <v>202</v>
      </c>
      <c r="D30">
        <f>COUNTIFS('unit-ditch-irr-crop'!$I$2:$I$2752,"AA",'unit-ditch-irr-crop'!$K$2:$K$2752,$B30)</f>
        <v>9</v>
      </c>
      <c r="E30" s="10">
        <f>SUMIFS('unit-ditch-irr-crop'!$M$2:$M$2752,'unit-ditch-irr-crop'!$I$2:$I$2752,"AA",'unit-ditch-irr-crop'!$K$2:$K$2752,$B30)</f>
        <v>69.791052400132443</v>
      </c>
      <c r="G30">
        <f>COUNTIFS('unit-ditch-irr-crop'!$I$2:$I$2752,"CG",'unit-ditch-irr-crop'!$K$2:$K$2752,$B30)</f>
        <v>11</v>
      </c>
      <c r="H30" s="10">
        <f>SUMIFS('unit-ditch-irr-crop'!$M$2:$M$2752,'unit-ditch-irr-crop'!$I$2:$I$2752,"CG",'unit-ditch-irr-crop'!$K$2:$K$2752,$B30)</f>
        <v>79.216790588999871</v>
      </c>
      <c r="J30">
        <f>COUNTIFS('unit-ditch-irr-crop'!$I$2:$I$2752,"GL",'unit-ditch-irr-crop'!$K$2:$K$2752,$B30)</f>
        <v>0</v>
      </c>
      <c r="K30" s="10">
        <f>SUMIFS('unit-ditch-irr-crop'!$M$2:$M$2752,'unit-ditch-irr-crop'!$I$2:$I$2752,"GL",'unit-ditch-irr-crop'!$K$2:$K$2752,$B30)</f>
        <v>0</v>
      </c>
      <c r="M30">
        <f>COUNTIFS('unit-ditch-irr-crop'!$I$2:$I$2752,"LU",'unit-ditch-irr-crop'!$K$2:$K$2752,$B30)</f>
        <v>0</v>
      </c>
      <c r="N30" s="10">
        <f>SUMIFS('unit-ditch-irr-crop'!$M$2:$M$2752,'unit-ditch-irr-crop'!$I$2:$I$2752,"LU",'unit-ditch-irr-crop'!$K$2:$K$2752,$B30)</f>
        <v>0</v>
      </c>
      <c r="P30">
        <f>COUNTIFS('unit-ditch-irr-crop'!$I$2:$I$2752,"RR",'unit-ditch-irr-crop'!$K$2:$K$2752,$B30)</f>
        <v>0</v>
      </c>
      <c r="Q30" s="10">
        <f>SUMIFS('unit-ditch-irr-crop'!$M$2:$M$2752,'unit-ditch-irr-crop'!$I$2:$I$2752,"RR",'unit-ditch-irr-crop'!$K$2:$K$2752,$B30)</f>
        <v>0</v>
      </c>
      <c r="S30">
        <f>COUNTIFS('unit-ditch-irr-crop'!$I$2:$I$2752,"RS",'unit-ditch-irr-crop'!$K$2:$K$2752,$B30)</f>
        <v>1</v>
      </c>
      <c r="T30" s="10">
        <f>SUMIFS('unit-ditch-irr-crop'!$M$2:$M$2752,'unit-ditch-irr-crop'!$I$2:$I$2752,"RS",'unit-ditch-irr-crop'!$K$2:$K$2752,$B30)</f>
        <v>0.15669512313250275</v>
      </c>
      <c r="V30">
        <f>COUNTIFS('unit-ditch-irr-crop'!$I$2:$I$2752,"SS",'unit-ditch-irr-crop'!$K$2:$K$2752,$B30)</f>
        <v>0</v>
      </c>
      <c r="W30" s="10">
        <f>SUMIFS('unit-ditch-irr-crop'!$M$2:$M$2752,'unit-ditch-irr-crop'!$I$2:$I$2752,"SS",'unit-ditch-irr-crop'!$K$2:$K$2752,$B30)</f>
        <v>0</v>
      </c>
      <c r="Y30">
        <f>COUNTIFS('unit-ditch-irr-crop'!$I$2:$I$2752,"UG",'unit-ditch-irr-crop'!$K$2:$K$2752,$B30)</f>
        <v>0</v>
      </c>
      <c r="Z30" s="10">
        <f>SUMIFS('unit-ditch-irr-crop'!$M$2:$M$2752,'unit-ditch-irr-crop'!$I$2:$I$2752,"UG",'unit-ditch-irr-crop'!$K$2:$K$2752,$B30)</f>
        <v>0</v>
      </c>
      <c r="AB30">
        <f>COUNTIFS('unit-ditch-irr-crop'!$I$2:$I$2752,"VV",'unit-ditch-irr-crop'!$E$2:$E$2752,"Arizona v California",'unit-ditch-irr-crop'!$K$2:$K$2752,$B30)</f>
        <v>0</v>
      </c>
      <c r="AC30" s="10">
        <f>SUMIFS('unit-ditch-irr-crop'!$M$2:$M$2752,'unit-ditch-irr-crop'!$I$2:$I$2752,"VV",'unit-ditch-irr-crop'!$E$2:$E$2752,"Arizona v California",'unit-ditch-irr-crop'!$K$2:$K$2752,$B30)</f>
        <v>0</v>
      </c>
      <c r="AE30">
        <f>COUNTIFS('unit-ditch-irr-crop'!$I$2:$I$2752,"VV",'unit-ditch-irr-crop'!$E$2:$E$2752,"Globe Equity Decree",'unit-ditch-irr-crop'!$K$2:$K$2752,$B30)</f>
        <v>0</v>
      </c>
      <c r="AF30" s="10">
        <f>SUMIFS('unit-ditch-irr-crop'!$M$2:$M$2752,'unit-ditch-irr-crop'!$I$2:$I$2752,"VV",'unit-ditch-irr-crop'!$E$2:$E$2752,"Globe Equity Decree",'unit-ditch-irr-crop'!$K$2:$K$2752,$B30)</f>
        <v>0</v>
      </c>
    </row>
    <row r="31" spans="2:36">
      <c r="B31" s="7" t="s">
        <v>23</v>
      </c>
      <c r="D31">
        <f>COUNTIFS('unit-ditch-irr-crop'!$I$2:$I$2752,"AA",'unit-ditch-irr-crop'!$K$2:$K$2752,$B31)</f>
        <v>53</v>
      </c>
      <c r="E31" s="10">
        <f>SUMIFS('unit-ditch-irr-crop'!$M$2:$M$2752,'unit-ditch-irr-crop'!$I$2:$I$2752,"AA",'unit-ditch-irr-crop'!$K$2:$K$2752,$B31)</f>
        <v>205.27638266656123</v>
      </c>
      <c r="G31">
        <f>COUNTIFS('unit-ditch-irr-crop'!$I$2:$I$2752,"CG",'unit-ditch-irr-crop'!$K$2:$K$2752,$B31)</f>
        <v>607</v>
      </c>
      <c r="H31" s="10">
        <f>SUMIFS('unit-ditch-irr-crop'!$M$2:$M$2752,'unit-ditch-irr-crop'!$I$2:$I$2752,"CG",'unit-ditch-irr-crop'!$K$2:$K$2752,$B31)</f>
        <v>3645.9581745012188</v>
      </c>
      <c r="J31">
        <f>COUNTIFS('unit-ditch-irr-crop'!$I$2:$I$2752,"GL",'unit-ditch-irr-crop'!$K$2:$K$2752,$B31)</f>
        <v>163</v>
      </c>
      <c r="K31" s="10">
        <f>SUMIFS('unit-ditch-irr-crop'!$M$2:$M$2752,'unit-ditch-irr-crop'!$I$2:$I$2752,"GL",'unit-ditch-irr-crop'!$K$2:$K$2752,$B31)</f>
        <v>545.98639865006442</v>
      </c>
      <c r="M31">
        <f>COUNTIFS('unit-ditch-irr-crop'!$I$2:$I$2752,"LU",'unit-ditch-irr-crop'!$K$2:$K$2752,$B31)</f>
        <v>200</v>
      </c>
      <c r="N31" s="10">
        <f>SUMIFS('unit-ditch-irr-crop'!$M$2:$M$2752,'unit-ditch-irr-crop'!$I$2:$I$2752,"LU",'unit-ditch-irr-crop'!$K$2:$K$2752,$B31)</f>
        <v>1422.9759593133933</v>
      </c>
      <c r="P31">
        <f>COUNTIFS('unit-ditch-irr-crop'!$I$2:$I$2752,"RR",'unit-ditch-irr-crop'!$K$2:$K$2752,$B31)</f>
        <v>165</v>
      </c>
      <c r="Q31" s="10">
        <f>SUMIFS('unit-ditch-irr-crop'!$M$2:$M$2752,'unit-ditch-irr-crop'!$I$2:$I$2752,"RR",'unit-ditch-irr-crop'!$K$2:$K$2752,$B31)</f>
        <v>1256.265375231661</v>
      </c>
      <c r="S31">
        <f>COUNTIFS('unit-ditch-irr-crop'!$I$2:$I$2752,"RS",'unit-ditch-irr-crop'!$K$2:$K$2752,$B31)</f>
        <v>134</v>
      </c>
      <c r="T31" s="10">
        <f>SUMIFS('unit-ditch-irr-crop'!$M$2:$M$2752,'unit-ditch-irr-crop'!$I$2:$I$2752,"RS",'unit-ditch-irr-crop'!$K$2:$K$2752,$B31)</f>
        <v>325.34933119010793</v>
      </c>
      <c r="V31">
        <f>COUNTIFS('unit-ditch-irr-crop'!$I$2:$I$2752,"SS",'unit-ditch-irr-crop'!$K$2:$K$2752,$B31)</f>
        <v>164</v>
      </c>
      <c r="W31" s="10">
        <f>SUMIFS('unit-ditch-irr-crop'!$M$2:$M$2752,'unit-ditch-irr-crop'!$I$2:$I$2752,"SS",'unit-ditch-irr-crop'!$K$2:$K$2752,$B31)</f>
        <v>2859.4193388193808</v>
      </c>
      <c r="Y31">
        <f>COUNTIFS('unit-ditch-irr-crop'!$I$2:$I$2752,"UG",'unit-ditch-irr-crop'!$K$2:$K$2752,$B31)</f>
        <v>49</v>
      </c>
      <c r="Z31" s="10">
        <f>SUMIFS('unit-ditch-irr-crop'!$M$2:$M$2752,'unit-ditch-irr-crop'!$I$2:$I$2752,"UG",'unit-ditch-irr-crop'!$K$2:$K$2752,$B31)</f>
        <v>183.25370824194562</v>
      </c>
      <c r="AB31">
        <f>COUNTIFS('unit-ditch-irr-crop'!$I$2:$I$2752,"VV",'unit-ditch-irr-crop'!$E$2:$E$2752,"Arizona v California",'unit-ditch-irr-crop'!$K$2:$K$2752,$B31)</f>
        <v>10</v>
      </c>
      <c r="AC31" s="10">
        <f>SUMIFS('unit-ditch-irr-crop'!$M$2:$M$2752,'unit-ditch-irr-crop'!$I$2:$I$2752,"VV",'unit-ditch-irr-crop'!$E$2:$E$2752,"Arizona v California",'unit-ditch-irr-crop'!$K$2:$K$2752,$B31)</f>
        <v>137.02588417859772</v>
      </c>
      <c r="AE31">
        <f>COUNTIFS('unit-ditch-irr-crop'!$I$2:$I$2752,"VV",'unit-ditch-irr-crop'!$E$2:$E$2752,"Globe Equity Decree",'unit-ditch-irr-crop'!$K$2:$K$2752,$B31)</f>
        <v>83</v>
      </c>
      <c r="AF31" s="10">
        <f>SUMIFS('unit-ditch-irr-crop'!$M$2:$M$2752,'unit-ditch-irr-crop'!$I$2:$I$2752,"VV",'unit-ditch-irr-crop'!$E$2:$E$2752,"Globe Equity Decree",'unit-ditch-irr-crop'!$K$2:$K$2752,$B31)</f>
        <v>794.53745666294333</v>
      </c>
    </row>
    <row r="32" spans="2:36">
      <c r="B32" s="7" t="s">
        <v>268</v>
      </c>
      <c r="D32">
        <f>COUNTIFS('unit-ditch-irr-crop'!$I$2:$I$2752,"AA",'unit-ditch-irr-crop'!$K$2:$K$2752,$B32)</f>
        <v>0</v>
      </c>
      <c r="E32" s="10">
        <f>SUMIFS('unit-ditch-irr-crop'!$M$2:$M$2752,'unit-ditch-irr-crop'!$I$2:$I$2752,"AA",'unit-ditch-irr-crop'!$K$2:$K$2752,$B32)</f>
        <v>0</v>
      </c>
      <c r="G32">
        <f>COUNTIFS('unit-ditch-irr-crop'!$I$2:$I$2752,"CG",'unit-ditch-irr-crop'!$K$2:$K$2752,$B32)</f>
        <v>1</v>
      </c>
      <c r="H32" s="10">
        <f>SUMIFS('unit-ditch-irr-crop'!$M$2:$M$2752,'unit-ditch-irr-crop'!$I$2:$I$2752,"CG",'unit-ditch-irr-crop'!$K$2:$K$2752,$B32)</f>
        <v>2.1596163324157498</v>
      </c>
      <c r="J32">
        <f>COUNTIFS('unit-ditch-irr-crop'!$I$2:$I$2752,"GL",'unit-ditch-irr-crop'!$K$2:$K$2752,$B32)</f>
        <v>0</v>
      </c>
      <c r="K32" s="10">
        <f>SUMIFS('unit-ditch-irr-crop'!$M$2:$M$2752,'unit-ditch-irr-crop'!$I$2:$I$2752,"GL",'unit-ditch-irr-crop'!$K$2:$K$2752,$B32)</f>
        <v>0</v>
      </c>
      <c r="M32">
        <f>COUNTIFS('unit-ditch-irr-crop'!$I$2:$I$2752,"LU",'unit-ditch-irr-crop'!$K$2:$K$2752,$B32)</f>
        <v>0</v>
      </c>
      <c r="N32" s="10">
        <f>SUMIFS('unit-ditch-irr-crop'!$M$2:$M$2752,'unit-ditch-irr-crop'!$I$2:$I$2752,"LU",'unit-ditch-irr-crop'!$K$2:$K$2752,$B32)</f>
        <v>0</v>
      </c>
      <c r="P32">
        <f>COUNTIFS('unit-ditch-irr-crop'!$I$2:$I$2752,"RR",'unit-ditch-irr-crop'!$K$2:$K$2752,$B32)</f>
        <v>0</v>
      </c>
      <c r="Q32" s="10">
        <f>SUMIFS('unit-ditch-irr-crop'!$M$2:$M$2752,'unit-ditch-irr-crop'!$I$2:$I$2752,"RR",'unit-ditch-irr-crop'!$K$2:$K$2752,$B32)</f>
        <v>0</v>
      </c>
      <c r="S32">
        <f>COUNTIFS('unit-ditch-irr-crop'!$I$2:$I$2752,"RS",'unit-ditch-irr-crop'!$K$2:$K$2752,$B32)</f>
        <v>0</v>
      </c>
      <c r="T32" s="10">
        <f>SUMIFS('unit-ditch-irr-crop'!$M$2:$M$2752,'unit-ditch-irr-crop'!$I$2:$I$2752,"RS",'unit-ditch-irr-crop'!$K$2:$K$2752,$B32)</f>
        <v>0</v>
      </c>
      <c r="V32">
        <f>COUNTIFS('unit-ditch-irr-crop'!$I$2:$I$2752,"SS",'unit-ditch-irr-crop'!$K$2:$K$2752,$B32)</f>
        <v>0</v>
      </c>
      <c r="W32" s="10">
        <f>SUMIFS('unit-ditch-irr-crop'!$M$2:$M$2752,'unit-ditch-irr-crop'!$I$2:$I$2752,"SS",'unit-ditch-irr-crop'!$K$2:$K$2752,$B32)</f>
        <v>0</v>
      </c>
      <c r="Y32">
        <f>COUNTIFS('unit-ditch-irr-crop'!$I$2:$I$2752,"UG",'unit-ditch-irr-crop'!$K$2:$K$2752,$B32)</f>
        <v>0</v>
      </c>
      <c r="Z32" s="10">
        <f>SUMIFS('unit-ditch-irr-crop'!$M$2:$M$2752,'unit-ditch-irr-crop'!$I$2:$I$2752,"UG",'unit-ditch-irr-crop'!$K$2:$K$2752,$B32)</f>
        <v>0</v>
      </c>
      <c r="AB32">
        <f>COUNTIFS('unit-ditch-irr-crop'!$I$2:$I$2752,"VV",'unit-ditch-irr-crop'!$E$2:$E$2752,"Arizona v California",'unit-ditch-irr-crop'!$K$2:$K$2752,$B32)</f>
        <v>0</v>
      </c>
      <c r="AC32" s="10">
        <f>SUMIFS('unit-ditch-irr-crop'!$M$2:$M$2752,'unit-ditch-irr-crop'!$I$2:$I$2752,"VV",'unit-ditch-irr-crop'!$E$2:$E$2752,"Arizona v California",'unit-ditch-irr-crop'!$K$2:$K$2752,$B32)</f>
        <v>0</v>
      </c>
      <c r="AE32">
        <f>COUNTIFS('unit-ditch-irr-crop'!$I$2:$I$2752,"VV",'unit-ditch-irr-crop'!$E$2:$E$2752,"Globe Equity Decree",'unit-ditch-irr-crop'!$K$2:$K$2752,$B32)</f>
        <v>0</v>
      </c>
      <c r="AF32" s="10">
        <f>SUMIFS('unit-ditch-irr-crop'!$M$2:$M$2752,'unit-ditch-irr-crop'!$I$2:$I$2752,"VV",'unit-ditch-irr-crop'!$E$2:$E$2752,"Globe Equity Decree",'unit-ditch-irr-crop'!$K$2:$K$2752,$B32)</f>
        <v>0</v>
      </c>
    </row>
    <row r="33" spans="2:35">
      <c r="B33" s="7" t="s">
        <v>135</v>
      </c>
      <c r="D33">
        <f>COUNTIFS('unit-ditch-irr-crop'!$I$2:$I$2752,"AA",'unit-ditch-irr-crop'!$K$2:$K$2752,$B33)</f>
        <v>7</v>
      </c>
      <c r="E33" s="10">
        <f>SUMIFS('unit-ditch-irr-crop'!$M$2:$M$2752,'unit-ditch-irr-crop'!$I$2:$I$2752,"AA",'unit-ditch-irr-crop'!$K$2:$K$2752,$B33)</f>
        <v>5.2956637205141757</v>
      </c>
      <c r="G33">
        <f>COUNTIFS('unit-ditch-irr-crop'!$I$2:$I$2752,"CG",'unit-ditch-irr-crop'!$K$2:$K$2752,$B33)</f>
        <v>12</v>
      </c>
      <c r="H33" s="10">
        <f>SUMIFS('unit-ditch-irr-crop'!$M$2:$M$2752,'unit-ditch-irr-crop'!$I$2:$I$2752,"CG",'unit-ditch-irr-crop'!$K$2:$K$2752,$B33)</f>
        <v>7.444899541372819</v>
      </c>
      <c r="J33">
        <f>COUNTIFS('unit-ditch-irr-crop'!$I$2:$I$2752,"GL",'unit-ditch-irr-crop'!$K$2:$K$2752,$B33)</f>
        <v>2</v>
      </c>
      <c r="K33" s="10">
        <f>SUMIFS('unit-ditch-irr-crop'!$M$2:$M$2752,'unit-ditch-irr-crop'!$I$2:$I$2752,"GL",'unit-ditch-irr-crop'!$K$2:$K$2752,$B33)</f>
        <v>14.177236882175317</v>
      </c>
      <c r="M33">
        <f>COUNTIFS('unit-ditch-irr-crop'!$I$2:$I$2752,"LU",'unit-ditch-irr-crop'!$K$2:$K$2752,$B33)</f>
        <v>0</v>
      </c>
      <c r="N33" s="10">
        <f>SUMIFS('unit-ditch-irr-crop'!$M$2:$M$2752,'unit-ditch-irr-crop'!$I$2:$I$2752,"LU",'unit-ditch-irr-crop'!$K$2:$K$2752,$B33)</f>
        <v>0</v>
      </c>
      <c r="P33">
        <f>COUNTIFS('unit-ditch-irr-crop'!$I$2:$I$2752,"RR",'unit-ditch-irr-crop'!$K$2:$K$2752,$B33)</f>
        <v>0</v>
      </c>
      <c r="Q33" s="10">
        <f>SUMIFS('unit-ditch-irr-crop'!$M$2:$M$2752,'unit-ditch-irr-crop'!$I$2:$I$2752,"RR",'unit-ditch-irr-crop'!$K$2:$K$2752,$B33)</f>
        <v>0</v>
      </c>
      <c r="S33">
        <f>COUNTIFS('unit-ditch-irr-crop'!$I$2:$I$2752,"RS",'unit-ditch-irr-crop'!$K$2:$K$2752,$B33)</f>
        <v>5</v>
      </c>
      <c r="T33" s="10">
        <f>SUMIFS('unit-ditch-irr-crop'!$M$2:$M$2752,'unit-ditch-irr-crop'!$I$2:$I$2752,"RS",'unit-ditch-irr-crop'!$K$2:$K$2752,$B33)</f>
        <v>17.949129645453507</v>
      </c>
      <c r="V33">
        <f>COUNTIFS('unit-ditch-irr-crop'!$I$2:$I$2752,"SS",'unit-ditch-irr-crop'!$K$2:$K$2752,$B33)</f>
        <v>0</v>
      </c>
      <c r="W33" s="10">
        <f>SUMIFS('unit-ditch-irr-crop'!$M$2:$M$2752,'unit-ditch-irr-crop'!$I$2:$I$2752,"SS",'unit-ditch-irr-crop'!$K$2:$K$2752,$B33)</f>
        <v>0</v>
      </c>
      <c r="Y33">
        <f>COUNTIFS('unit-ditch-irr-crop'!$I$2:$I$2752,"UG",'unit-ditch-irr-crop'!$K$2:$K$2752,$B33)</f>
        <v>11</v>
      </c>
      <c r="Z33" s="10">
        <f>SUMIFS('unit-ditch-irr-crop'!$M$2:$M$2752,'unit-ditch-irr-crop'!$I$2:$I$2752,"UG",'unit-ditch-irr-crop'!$K$2:$K$2752,$B33)</f>
        <v>28.910820308832033</v>
      </c>
      <c r="AB33">
        <f>COUNTIFS('unit-ditch-irr-crop'!$I$2:$I$2752,"VV",'unit-ditch-irr-crop'!$E$2:$E$2752,"Arizona v California",'unit-ditch-irr-crop'!$K$2:$K$2752,$B33)</f>
        <v>0</v>
      </c>
      <c r="AC33" s="10">
        <f>SUMIFS('unit-ditch-irr-crop'!$M$2:$M$2752,'unit-ditch-irr-crop'!$I$2:$I$2752,"VV",'unit-ditch-irr-crop'!$E$2:$E$2752,"Arizona v California",'unit-ditch-irr-crop'!$K$2:$K$2752,$B33)</f>
        <v>0</v>
      </c>
      <c r="AE33">
        <f>COUNTIFS('unit-ditch-irr-crop'!$I$2:$I$2752,"VV",'unit-ditch-irr-crop'!$E$2:$E$2752,"Globe Equity Decree",'unit-ditch-irr-crop'!$K$2:$K$2752,$B33)</f>
        <v>0</v>
      </c>
      <c r="AF33" s="10">
        <f>SUMIFS('unit-ditch-irr-crop'!$M$2:$M$2752,'unit-ditch-irr-crop'!$I$2:$I$2752,"VV",'unit-ditch-irr-crop'!$E$2:$E$2752,"Globe Equity Decree",'unit-ditch-irr-crop'!$K$2:$K$2752,$B33)</f>
        <v>0</v>
      </c>
    </row>
    <row r="34" spans="2:35">
      <c r="B34" s="7" t="s">
        <v>1204</v>
      </c>
      <c r="D34">
        <f>COUNTIFS('unit-ditch-irr-crop'!$I$2:$I$2752,"AA",'unit-ditch-irr-crop'!$K$2:$K$2752,$B34)</f>
        <v>0</v>
      </c>
      <c r="E34" s="10">
        <f>SUMIFS('unit-ditch-irr-crop'!$M$2:$M$2752,'unit-ditch-irr-crop'!$I$2:$I$2752,"AA",'unit-ditch-irr-crop'!$K$2:$K$2752,$B34)</f>
        <v>0</v>
      </c>
      <c r="G34">
        <f>COUNTIFS('unit-ditch-irr-crop'!$I$2:$I$2752,"CG",'unit-ditch-irr-crop'!$K$2:$K$2752,$B34)</f>
        <v>8</v>
      </c>
      <c r="H34" s="10">
        <f>SUMIFS('unit-ditch-irr-crop'!$M$2:$M$2752,'unit-ditch-irr-crop'!$I$2:$I$2752,"CG",'unit-ditch-irr-crop'!$K$2:$K$2752,$B34)</f>
        <v>37.191721761563286</v>
      </c>
      <c r="J34">
        <f>COUNTIFS('unit-ditch-irr-crop'!$I$2:$I$2752,"GL",'unit-ditch-irr-crop'!$K$2:$K$2752,$B34)</f>
        <v>5</v>
      </c>
      <c r="K34" s="10">
        <f>SUMIFS('unit-ditch-irr-crop'!$M$2:$M$2752,'unit-ditch-irr-crop'!$I$2:$I$2752,"GL",'unit-ditch-irr-crop'!$K$2:$K$2752,$B34)</f>
        <v>3.6353132626283093</v>
      </c>
      <c r="M34">
        <f>COUNTIFS('unit-ditch-irr-crop'!$I$2:$I$2752,"LU",'unit-ditch-irr-crop'!$K$2:$K$2752,$B34)</f>
        <v>2</v>
      </c>
      <c r="N34" s="10">
        <f>SUMIFS('unit-ditch-irr-crop'!$M$2:$M$2752,'unit-ditch-irr-crop'!$I$2:$I$2752,"LU",'unit-ditch-irr-crop'!$K$2:$K$2752,$B34)</f>
        <v>0.35952934769179062</v>
      </c>
      <c r="P34">
        <f>COUNTIFS('unit-ditch-irr-crop'!$I$2:$I$2752,"RR",'unit-ditch-irr-crop'!$K$2:$K$2752,$B34)</f>
        <v>15</v>
      </c>
      <c r="Q34" s="10">
        <f>SUMIFS('unit-ditch-irr-crop'!$M$2:$M$2752,'unit-ditch-irr-crop'!$I$2:$I$2752,"RR",'unit-ditch-irr-crop'!$K$2:$K$2752,$B34)</f>
        <v>113.62667436185092</v>
      </c>
      <c r="S34">
        <f>COUNTIFS('unit-ditch-irr-crop'!$I$2:$I$2752,"RS",'unit-ditch-irr-crop'!$K$2:$K$2752,$B34)</f>
        <v>2</v>
      </c>
      <c r="T34" s="10">
        <f>SUMIFS('unit-ditch-irr-crop'!$M$2:$M$2752,'unit-ditch-irr-crop'!$I$2:$I$2752,"RS",'unit-ditch-irr-crop'!$K$2:$K$2752,$B34)</f>
        <v>5.3147802246680143E-2</v>
      </c>
      <c r="V34">
        <f>COUNTIFS('unit-ditch-irr-crop'!$I$2:$I$2752,"SS",'unit-ditch-irr-crop'!$K$2:$K$2752,$B34)</f>
        <v>2</v>
      </c>
      <c r="W34" s="10">
        <f>SUMIFS('unit-ditch-irr-crop'!$M$2:$M$2752,'unit-ditch-irr-crop'!$I$2:$I$2752,"SS",'unit-ditch-irr-crop'!$K$2:$K$2752,$B34)</f>
        <v>6.2534037372184859</v>
      </c>
      <c r="Y34">
        <f>COUNTIFS('unit-ditch-irr-crop'!$I$2:$I$2752,"UG",'unit-ditch-irr-crop'!$K$2:$K$2752,$B34)</f>
        <v>2</v>
      </c>
      <c r="Z34" s="10">
        <f>SUMIFS('unit-ditch-irr-crop'!$M$2:$M$2752,'unit-ditch-irr-crop'!$I$2:$I$2752,"UG",'unit-ditch-irr-crop'!$K$2:$K$2752,$B34)</f>
        <v>1.1876131269675749</v>
      </c>
      <c r="AB34">
        <f>COUNTIFS('unit-ditch-irr-crop'!$I$2:$I$2752,"VV",'unit-ditch-irr-crop'!$E$2:$E$2752,"Arizona v California",'unit-ditch-irr-crop'!$K$2:$K$2752,$B34)</f>
        <v>0</v>
      </c>
      <c r="AC34" s="10">
        <f>SUMIFS('unit-ditch-irr-crop'!$M$2:$M$2752,'unit-ditch-irr-crop'!$I$2:$I$2752,"VV",'unit-ditch-irr-crop'!$E$2:$E$2752,"Arizona v California",'unit-ditch-irr-crop'!$K$2:$K$2752,$B34)</f>
        <v>0</v>
      </c>
      <c r="AE34">
        <f>COUNTIFS('unit-ditch-irr-crop'!$I$2:$I$2752,"VV",'unit-ditch-irr-crop'!$E$2:$E$2752,"Globe Equity Decree",'unit-ditch-irr-crop'!$K$2:$K$2752,$B34)</f>
        <v>0</v>
      </c>
      <c r="AF34" s="10">
        <f>SUMIFS('unit-ditch-irr-crop'!$M$2:$M$2752,'unit-ditch-irr-crop'!$I$2:$I$2752,"VV",'unit-ditch-irr-crop'!$E$2:$E$2752,"Globe Equity Decree",'unit-ditch-irr-crop'!$K$2:$K$2752,$B34)</f>
        <v>0</v>
      </c>
    </row>
    <row r="35" spans="2:35">
      <c r="B35" s="7" t="s">
        <v>3287</v>
      </c>
      <c r="D35">
        <f>COUNTIFS('unit-ditch-irr-crop'!$I$2:$I$2752,"AA",'unit-ditch-irr-crop'!$K$2:$K$2752,$B35)</f>
        <v>0</v>
      </c>
      <c r="E35" s="10">
        <f>SUMIFS('unit-ditch-irr-crop'!$M$2:$M$2752,'unit-ditch-irr-crop'!$I$2:$I$2752,"AA",'unit-ditch-irr-crop'!$K$2:$K$2752,$B35)</f>
        <v>0</v>
      </c>
      <c r="G35">
        <f>COUNTIFS('unit-ditch-irr-crop'!$I$2:$I$2752,"CG",'unit-ditch-irr-crop'!$K$2:$K$2752,$B35)</f>
        <v>0</v>
      </c>
      <c r="H35" s="10">
        <f>SUMIFS('unit-ditch-irr-crop'!$M$2:$M$2752,'unit-ditch-irr-crop'!$I$2:$I$2752,"CG",'unit-ditch-irr-crop'!$K$2:$K$2752,$B35)</f>
        <v>0</v>
      </c>
      <c r="J35">
        <f>COUNTIFS('unit-ditch-irr-crop'!$I$2:$I$2752,"GL",'unit-ditch-irr-crop'!$K$2:$K$2752,$B35)</f>
        <v>0</v>
      </c>
      <c r="K35" s="10">
        <f>SUMIFS('unit-ditch-irr-crop'!$M$2:$M$2752,'unit-ditch-irr-crop'!$I$2:$I$2752,"GL",'unit-ditch-irr-crop'!$K$2:$K$2752,$B35)</f>
        <v>0</v>
      </c>
      <c r="M35">
        <f>COUNTIFS('unit-ditch-irr-crop'!$I$2:$I$2752,"LU",'unit-ditch-irr-crop'!$K$2:$K$2752,$B35)</f>
        <v>0</v>
      </c>
      <c r="N35" s="10">
        <f>SUMIFS('unit-ditch-irr-crop'!$M$2:$M$2752,'unit-ditch-irr-crop'!$I$2:$I$2752,"LU",'unit-ditch-irr-crop'!$K$2:$K$2752,$B35)</f>
        <v>0</v>
      </c>
      <c r="P35">
        <f>COUNTIFS('unit-ditch-irr-crop'!$I$2:$I$2752,"RR",'unit-ditch-irr-crop'!$K$2:$K$2752,$B35)</f>
        <v>0</v>
      </c>
      <c r="Q35" s="10">
        <f>SUMIFS('unit-ditch-irr-crop'!$M$2:$M$2752,'unit-ditch-irr-crop'!$I$2:$I$2752,"RR",'unit-ditch-irr-crop'!$K$2:$K$2752,$B35)</f>
        <v>0</v>
      </c>
      <c r="S35">
        <f>COUNTIFS('unit-ditch-irr-crop'!$I$2:$I$2752,"RS",'unit-ditch-irr-crop'!$K$2:$K$2752,$B35)</f>
        <v>0</v>
      </c>
      <c r="T35" s="10">
        <f>SUMIFS('unit-ditch-irr-crop'!$M$2:$M$2752,'unit-ditch-irr-crop'!$I$2:$I$2752,"RS",'unit-ditch-irr-crop'!$K$2:$K$2752,$B35)</f>
        <v>0</v>
      </c>
      <c r="V35">
        <f>COUNTIFS('unit-ditch-irr-crop'!$I$2:$I$2752,"SS",'unit-ditch-irr-crop'!$K$2:$K$2752,$B35)</f>
        <v>0</v>
      </c>
      <c r="W35" s="10">
        <f>SUMIFS('unit-ditch-irr-crop'!$M$2:$M$2752,'unit-ditch-irr-crop'!$I$2:$I$2752,"SS",'unit-ditch-irr-crop'!$K$2:$K$2752,$B35)</f>
        <v>0</v>
      </c>
      <c r="Y35">
        <f>COUNTIFS('unit-ditch-irr-crop'!$I$2:$I$2752,"UG",'unit-ditch-irr-crop'!$K$2:$K$2752,$B35)</f>
        <v>0</v>
      </c>
      <c r="Z35" s="10">
        <f>SUMIFS('unit-ditch-irr-crop'!$M$2:$M$2752,'unit-ditch-irr-crop'!$I$2:$I$2752,"UG",'unit-ditch-irr-crop'!$K$2:$K$2752,$B35)</f>
        <v>0</v>
      </c>
      <c r="AB35">
        <f>COUNTIFS('unit-ditch-irr-crop'!$I$2:$I$2752,"VV",'unit-ditch-irr-crop'!$E$2:$E$2752,"Arizona v California",'unit-ditch-irr-crop'!$K$2:$K$2752,$B35)</f>
        <v>0</v>
      </c>
      <c r="AC35" s="10">
        <f>SUMIFS('unit-ditch-irr-crop'!$M$2:$M$2752,'unit-ditch-irr-crop'!$I$2:$I$2752,"VV",'unit-ditch-irr-crop'!$E$2:$E$2752,"Arizona v California",'unit-ditch-irr-crop'!$K$2:$K$2752,$B35)</f>
        <v>0</v>
      </c>
      <c r="AE35">
        <f>COUNTIFS('unit-ditch-irr-crop'!$I$2:$I$2752,"VV",'unit-ditch-irr-crop'!$E$2:$E$2752,"Globe Equity Decree",'unit-ditch-irr-crop'!$K$2:$K$2752,$B35)</f>
        <v>0</v>
      </c>
      <c r="AF35" s="10">
        <f>SUMIFS('unit-ditch-irr-crop'!$M$2:$M$2752,'unit-ditch-irr-crop'!$I$2:$I$2752,"VV",'unit-ditch-irr-crop'!$E$2:$E$2752,"Globe Equity Decree",'unit-ditch-irr-crop'!$K$2:$K$2752,$B35)</f>
        <v>0</v>
      </c>
    </row>
    <row r="36" spans="2:35">
      <c r="B36" s="13" t="s">
        <v>3288</v>
      </c>
      <c r="D36" s="14">
        <f>SUM(D4:D35)</f>
        <v>160</v>
      </c>
      <c r="E36" s="15">
        <f>SUM(E4:E35)</f>
        <v>450.88965865197542</v>
      </c>
      <c r="G36" s="14">
        <f>SUM(G4:G35)</f>
        <v>988</v>
      </c>
      <c r="H36" s="15">
        <f>SUM(H4:H35)</f>
        <v>5563.8717902632552</v>
      </c>
      <c r="J36" s="14">
        <f>SUM(J4:J35)</f>
        <v>340</v>
      </c>
      <c r="K36" s="15">
        <f>SUM(K4:K35)</f>
        <v>1173.5488958745793</v>
      </c>
      <c r="M36" s="14">
        <f>SUM(M4:M35)</f>
        <v>259</v>
      </c>
      <c r="N36" s="15">
        <f>SUM(N4:N35)</f>
        <v>1601.8182501867184</v>
      </c>
      <c r="P36" s="14">
        <f>SUM(P4:P35)</f>
        <v>210</v>
      </c>
      <c r="Q36" s="15">
        <f>SUM(Q4:Q35)</f>
        <v>1533.7971602627715</v>
      </c>
      <c r="S36" s="14">
        <f>SUM(S4:S35)</f>
        <v>255</v>
      </c>
      <c r="T36" s="15">
        <f>SUM(T4:T35)</f>
        <v>632.52034594253325</v>
      </c>
      <c r="V36" s="14">
        <f>SUM(V4:V35)</f>
        <v>201</v>
      </c>
      <c r="W36" s="15">
        <f>SUM(W4:W35)</f>
        <v>3417.8506029912819</v>
      </c>
      <c r="Y36" s="14">
        <f>SUM(Y4:Y35)</f>
        <v>110</v>
      </c>
      <c r="Z36" s="15">
        <f>SUM(Z4:Z35)</f>
        <v>275.82018195494777</v>
      </c>
      <c r="AB36" s="14">
        <f>SUM(AB4:AB35)</f>
        <v>24</v>
      </c>
      <c r="AC36" s="15">
        <f>SUM(AC4:AC35)</f>
        <v>368.54093792001697</v>
      </c>
      <c r="AE36" s="14">
        <f>SUM(AE4:AE35)</f>
        <v>204</v>
      </c>
      <c r="AF36" s="15">
        <f>SUM(AF4:AF35)</f>
        <v>2692.0552556816883</v>
      </c>
      <c r="AI36" s="10"/>
    </row>
    <row r="37" spans="2:35">
      <c r="AH37" s="10"/>
    </row>
    <row r="39" spans="2:35">
      <c r="D39" s="1"/>
      <c r="E39" s="1"/>
    </row>
    <row r="40" spans="2:35">
      <c r="B40" s="9" t="s">
        <v>3289</v>
      </c>
      <c r="D40" s="9" t="s">
        <v>3282</v>
      </c>
      <c r="E40" s="9" t="s">
        <v>3283</v>
      </c>
      <c r="G40" s="9" t="s">
        <v>3282</v>
      </c>
      <c r="H40" s="9" t="s">
        <v>3283</v>
      </c>
      <c r="J40" s="9" t="s">
        <v>3282</v>
      </c>
      <c r="K40" s="9" t="s">
        <v>3283</v>
      </c>
      <c r="M40" s="9" t="s">
        <v>3282</v>
      </c>
      <c r="N40" s="9" t="s">
        <v>3283</v>
      </c>
      <c r="P40" s="9" t="s">
        <v>3282</v>
      </c>
      <c r="Q40" s="9" t="s">
        <v>3283</v>
      </c>
      <c r="S40" s="9" t="s">
        <v>3282</v>
      </c>
      <c r="T40" s="9" t="s">
        <v>3283</v>
      </c>
      <c r="V40" s="9" t="s">
        <v>3282</v>
      </c>
      <c r="W40" s="9" t="s">
        <v>3283</v>
      </c>
      <c r="Y40" s="9" t="s">
        <v>3282</v>
      </c>
      <c r="Z40" s="9" t="s">
        <v>3283</v>
      </c>
      <c r="AB40" s="9" t="s">
        <v>3282</v>
      </c>
      <c r="AC40" s="9" t="s">
        <v>3283</v>
      </c>
      <c r="AE40" s="9" t="s">
        <v>3282</v>
      </c>
      <c r="AF40" s="9" t="s">
        <v>3283</v>
      </c>
    </row>
    <row r="41" spans="2:35">
      <c r="B41" s="7">
        <v>0</v>
      </c>
      <c r="D41">
        <f>COUNTIFS('unit-ditch-irr-crop'!$I$2:$I$2752,"AA",'unit-ditch-irr-crop'!$N$2:$N$2752,$B41)</f>
        <v>7</v>
      </c>
      <c r="E41" s="10">
        <f>SUMIFS('unit-ditch-irr-crop'!$M$2:$M$2752,'unit-ditch-irr-crop'!$I$2:$I$2752,"AA",'unit-ditch-irr-crop'!$N$2:$N$2752,$B41)</f>
        <v>5.2956637205141757</v>
      </c>
      <c r="G41">
        <f>COUNTIFS('unit-ditch-irr-crop'!$I$2:$I$2752,"CG",'unit-ditch-irr-crop'!$N$2:$N$2752,$B41)</f>
        <v>12</v>
      </c>
      <c r="H41" s="10">
        <f>SUMIFS('unit-ditch-irr-crop'!$M$2:$M$2752,'unit-ditch-irr-crop'!$I$2:$I$2752,"CG",'unit-ditch-irr-crop'!$N$2:$N$2752,$B41)</f>
        <v>7.444899541372819</v>
      </c>
      <c r="J41">
        <f>COUNTIFS('unit-ditch-irr-crop'!$I$2:$I$2752,"GL",'unit-ditch-irr-crop'!$N$2:$N$2752,$B41)</f>
        <v>2</v>
      </c>
      <c r="K41" s="10">
        <f>SUMIFS('unit-ditch-irr-crop'!$M$2:$M$2752,'unit-ditch-irr-crop'!$I$2:$I$2752,"GL",'unit-ditch-irr-crop'!$N$2:$N$2752,$B41)</f>
        <v>14.177236882175317</v>
      </c>
      <c r="M41">
        <f>COUNTIFS('unit-ditch-irr-crop'!$I$2:$I$2752,"LU",'unit-ditch-irr-crop'!$N$2:$N$2752,$B41)</f>
        <v>0</v>
      </c>
      <c r="N41" s="10">
        <f>SUMIFS('unit-ditch-irr-crop'!$M$2:$M$2752,'unit-ditch-irr-crop'!$I$2:$I$2752,"LU",'unit-ditch-irr-crop'!$N$2:$N$2752,$B41)</f>
        <v>0</v>
      </c>
      <c r="P41">
        <f>COUNTIFS('unit-ditch-irr-crop'!$I$2:$I$2752,"RR",'unit-ditch-irr-crop'!$N$2:$N$2752,$B41)</f>
        <v>0</v>
      </c>
      <c r="Q41" s="10">
        <f>SUMIFS('unit-ditch-irr-crop'!$M$2:$M$2752,'unit-ditch-irr-crop'!$I$2:$I$2752,"RR",'unit-ditch-irr-crop'!$N$2:$N$2752,$B41)</f>
        <v>0</v>
      </c>
      <c r="S41">
        <f>COUNTIFS('unit-ditch-irr-crop'!$I$2:$I$2752,"RS",'unit-ditch-irr-crop'!$N$2:$N$2752,$B41)</f>
        <v>5</v>
      </c>
      <c r="T41" s="10">
        <f>SUMIFS('unit-ditch-irr-crop'!$M$2:$M$2752,'unit-ditch-irr-crop'!$I$2:$I$2752,"RS",'unit-ditch-irr-crop'!$N$2:$N$2752,$B41)</f>
        <v>17.949129645453507</v>
      </c>
      <c r="V41">
        <f>COUNTIFS('unit-ditch-irr-crop'!$I$2:$I$2752,"SS",'unit-ditch-irr-crop'!$N$2:$N$2752,$B41)</f>
        <v>0</v>
      </c>
      <c r="W41" s="10">
        <f>SUMIFS('unit-ditch-irr-crop'!$M$2:$M$2752,'unit-ditch-irr-crop'!$I$2:$I$2752,"SS",'unit-ditch-irr-crop'!$N$2:$N$2752,$B41)</f>
        <v>0</v>
      </c>
      <c r="Y41">
        <f>COUNTIFS('unit-ditch-irr-crop'!$I$2:$I$2752,"UG",'unit-ditch-irr-crop'!$N$2:$N$2752,$B41)</f>
        <v>11</v>
      </c>
      <c r="Z41" s="10">
        <f>SUMIFS('unit-ditch-irr-crop'!$M$2:$M$2752,'unit-ditch-irr-crop'!$I$2:$I$2752,"UG",'unit-ditch-irr-crop'!$N$2:$N$2752,$B41)</f>
        <v>28.910820308832033</v>
      </c>
      <c r="AB41">
        <f>COUNTIFS('unit-ditch-irr-crop'!$I$2:$I$2752,"VV",'unit-ditch-irr-crop'!$E$2:$E$2752,"Arizona v California",'unit-ditch-irr-crop'!$N$2:$N$2752,$B41)</f>
        <v>0</v>
      </c>
      <c r="AC41" s="10">
        <f>SUMIFS('unit-ditch-irr-crop'!$M$2:$M$2752,'unit-ditch-irr-crop'!$I$2:$I$2752,"VV",'unit-ditch-irr-crop'!$E$2:$E$2752,"Arizona v California",'unit-ditch-irr-crop'!$N$2:$N$2752,$B41)</f>
        <v>0</v>
      </c>
      <c r="AE41">
        <f>COUNTIFS('unit-ditch-irr-crop'!$I$2:$I$2752,"VV",'unit-ditch-irr-crop'!$E$2:$E$2752,"Globe Equity Decree",'unit-ditch-irr-crop'!$N$2:$N$2752,$B41)</f>
        <v>0</v>
      </c>
      <c r="AF41" s="10">
        <f>SUMIFS('unit-ditch-irr-crop'!$M$2:$M$2752,'unit-ditch-irr-crop'!$I$2:$I$2752,"VV",'unit-ditch-irr-crop'!$E$2:$E$2752,"Globe Equity Decree",'unit-ditch-irr-crop'!$N$2:$N$2752,$B41)</f>
        <v>0</v>
      </c>
    </row>
    <row r="42" spans="2:35">
      <c r="B42" s="7">
        <v>1</v>
      </c>
      <c r="D42">
        <f>COUNTIFS('unit-ditch-irr-crop'!$I$2:$I$2752,"AA",'unit-ditch-irr-crop'!$N$2:$N$2752,$B42)</f>
        <v>47</v>
      </c>
      <c r="E42" s="10">
        <f>SUMIFS('unit-ditch-irr-crop'!$M$2:$M$2752,'unit-ditch-irr-crop'!$I$2:$I$2752,"AA",'unit-ditch-irr-crop'!$N$2:$N$2752,$B42)</f>
        <v>153.8228922488052</v>
      </c>
      <c r="G42">
        <f>COUNTIFS('unit-ditch-irr-crop'!$I$2:$I$2752,"CG",'unit-ditch-irr-crop'!$N$2:$N$2752,$B42)</f>
        <v>248</v>
      </c>
      <c r="H42" s="10">
        <f>SUMIFS('unit-ditch-irr-crop'!$M$2:$M$2752,'unit-ditch-irr-crop'!$I$2:$I$2752,"CG",'unit-ditch-irr-crop'!$N$2:$N$2752,$B42)</f>
        <v>1611.4609603339375</v>
      </c>
      <c r="J42">
        <f>COUNTIFS('unit-ditch-irr-crop'!$I$2:$I$2752,"GL",'unit-ditch-irr-crop'!$N$2:$N$2752,$B42)</f>
        <v>112</v>
      </c>
      <c r="K42" s="10">
        <f>SUMIFS('unit-ditch-irr-crop'!$M$2:$M$2752,'unit-ditch-irr-crop'!$I$2:$I$2752,"GL",'unit-ditch-irr-crop'!$N$2:$N$2752,$B42)</f>
        <v>546.07902392225094</v>
      </c>
      <c r="M42">
        <f>COUNTIFS('unit-ditch-irr-crop'!$I$2:$I$2752,"LU",'unit-ditch-irr-crop'!$N$2:$N$2752,$B42)</f>
        <v>32</v>
      </c>
      <c r="N42" s="10">
        <f>SUMIFS('unit-ditch-irr-crop'!$M$2:$M$2752,'unit-ditch-irr-crop'!$I$2:$I$2752,"LU",'unit-ditch-irr-crop'!$N$2:$N$2752,$B42)</f>
        <v>149.53295881597086</v>
      </c>
      <c r="P42">
        <f>COUNTIFS('unit-ditch-irr-crop'!$I$2:$I$2752,"RR",'unit-ditch-irr-crop'!$N$2:$N$2752,$B42)</f>
        <v>13</v>
      </c>
      <c r="Q42" s="10">
        <f>SUMIFS('unit-ditch-irr-crop'!$M$2:$M$2752,'unit-ditch-irr-crop'!$I$2:$I$2752,"RR",'unit-ditch-irr-crop'!$N$2:$N$2752,$B42)</f>
        <v>120.57098260256097</v>
      </c>
      <c r="S42">
        <f>COUNTIFS('unit-ditch-irr-crop'!$I$2:$I$2752,"RS",'unit-ditch-irr-crop'!$N$2:$N$2752,$B42)</f>
        <v>77</v>
      </c>
      <c r="T42" s="10">
        <f>SUMIFS('unit-ditch-irr-crop'!$M$2:$M$2752,'unit-ditch-irr-crop'!$I$2:$I$2752,"RS",'unit-ditch-irr-crop'!$N$2:$N$2752,$B42)</f>
        <v>256.40275321483819</v>
      </c>
      <c r="V42">
        <f>COUNTIFS('unit-ditch-irr-crop'!$I$2:$I$2752,"SS",'unit-ditch-irr-crop'!$N$2:$N$2752,$B42)</f>
        <v>12</v>
      </c>
      <c r="W42" s="10">
        <f>SUMIFS('unit-ditch-irr-crop'!$M$2:$M$2752,'unit-ditch-irr-crop'!$I$2:$I$2752,"SS",'unit-ditch-irr-crop'!$N$2:$N$2752,$B42)</f>
        <v>121.36996202883221</v>
      </c>
      <c r="Y42">
        <f>COUNTIFS('unit-ditch-irr-crop'!$I$2:$I$2752,"UG",'unit-ditch-irr-crop'!$N$2:$N$2752,$B42)</f>
        <v>35</v>
      </c>
      <c r="Z42" s="10">
        <f>SUMIFS('unit-ditch-irr-crop'!$M$2:$M$2752,'unit-ditch-irr-crop'!$I$2:$I$2752,"UG",'unit-ditch-irr-crop'!$N$2:$N$2752,$B42)</f>
        <v>58.446897404160254</v>
      </c>
      <c r="AB42">
        <f>COUNTIFS('unit-ditch-irr-crop'!$I$2:$I$2752,"VV",'unit-ditch-irr-crop'!$E$2:$E$2752,"Arizona v California",'unit-ditch-irr-crop'!$N$2:$N$2752,$B42)</f>
        <v>9</v>
      </c>
      <c r="AC42" s="10">
        <f>SUMIFS('unit-ditch-irr-crop'!$M$2:$M$2752,'unit-ditch-irr-crop'!$I$2:$I$2752,"VV",'unit-ditch-irr-crop'!$E$2:$E$2752,"Arizona v California",'unit-ditch-irr-crop'!$N$2:$N$2752,$B42)</f>
        <v>95.121592626381926</v>
      </c>
      <c r="AE42">
        <f>COUNTIFS('unit-ditch-irr-crop'!$I$2:$I$2752,"VV",'unit-ditch-irr-crop'!$E$2:$E$2752,"Globe Equity Decree",'unit-ditch-irr-crop'!$N$2:$N$2752,$B42)</f>
        <v>110</v>
      </c>
      <c r="AF42" s="10">
        <f>SUMIFS('unit-ditch-irr-crop'!$M$2:$M$2752,'unit-ditch-irr-crop'!$I$2:$I$2752,"VV",'unit-ditch-irr-crop'!$E$2:$E$2752,"Globe Equity Decree",'unit-ditch-irr-crop'!$N$2:$N$2752,$B42)</f>
        <v>1696.6205039833351</v>
      </c>
    </row>
    <row r="43" spans="2:35">
      <c r="B43" s="7">
        <v>2</v>
      </c>
      <c r="D43">
        <f>COUNTIFS('unit-ditch-irr-crop'!$I$2:$I$2752,"AA",'unit-ditch-irr-crop'!$N$2:$N$2752,$B43)</f>
        <v>28</v>
      </c>
      <c r="E43" s="10">
        <f>SUMIFS('unit-ditch-irr-crop'!$M$2:$M$2752,'unit-ditch-irr-crop'!$I$2:$I$2752,"AA",'unit-ditch-irr-crop'!$N$2:$N$2752,$B43)</f>
        <v>11.1492514645923</v>
      </c>
      <c r="G43">
        <f>COUNTIFS('unit-ditch-irr-crop'!$I$2:$I$2752,"CG",'unit-ditch-irr-crop'!$N$2:$N$2752,$B43)</f>
        <v>32</v>
      </c>
      <c r="H43" s="10">
        <f>SUMIFS('unit-ditch-irr-crop'!$M$2:$M$2752,'unit-ditch-irr-crop'!$I$2:$I$2752,"CG",'unit-ditch-irr-crop'!$N$2:$N$2752,$B43)</f>
        <v>70.478876504499794</v>
      </c>
      <c r="J43">
        <f>COUNTIFS('unit-ditch-irr-crop'!$I$2:$I$2752,"GL",'unit-ditch-irr-crop'!$N$2:$N$2752,$B43)</f>
        <v>31</v>
      </c>
      <c r="K43" s="10">
        <f>SUMIFS('unit-ditch-irr-crop'!$M$2:$M$2752,'unit-ditch-irr-crop'!$I$2:$I$2752,"GL",'unit-ditch-irr-crop'!$N$2:$N$2752,$B43)</f>
        <v>45.655784330567393</v>
      </c>
      <c r="M43">
        <f>COUNTIFS('unit-ditch-irr-crop'!$I$2:$I$2752,"LU",'unit-ditch-irr-crop'!$N$2:$N$2752,$B43)</f>
        <v>2</v>
      </c>
      <c r="N43" s="10">
        <f>SUMIFS('unit-ditch-irr-crop'!$M$2:$M$2752,'unit-ditch-irr-crop'!$I$2:$I$2752,"LU",'unit-ditch-irr-crop'!$N$2:$N$2752,$B43)</f>
        <v>0.4296569135082508</v>
      </c>
      <c r="P43">
        <f>COUNTIFS('unit-ditch-irr-crop'!$I$2:$I$2752,"RR",'unit-ditch-irr-crop'!$N$2:$N$2752,$B43)</f>
        <v>3</v>
      </c>
      <c r="Q43" s="10">
        <f>SUMIFS('unit-ditch-irr-crop'!$M$2:$M$2752,'unit-ditch-irr-crop'!$I$2:$I$2752,"RR",'unit-ditch-irr-crop'!$N$2:$N$2752,$B43)</f>
        <v>38.140713083724165</v>
      </c>
      <c r="S43">
        <f>COUNTIFS('unit-ditch-irr-crop'!$I$2:$I$2752,"RS",'unit-ditch-irr-crop'!$N$2:$N$2752,$B43)</f>
        <v>7</v>
      </c>
      <c r="T43" s="10">
        <f>SUMIFS('unit-ditch-irr-crop'!$M$2:$M$2752,'unit-ditch-irr-crop'!$I$2:$I$2752,"RS",'unit-ditch-irr-crop'!$N$2:$N$2752,$B43)</f>
        <v>12.781941824772787</v>
      </c>
      <c r="V43">
        <f>COUNTIFS('unit-ditch-irr-crop'!$I$2:$I$2752,"SS",'unit-ditch-irr-crop'!$N$2:$N$2752,$B43)</f>
        <v>7</v>
      </c>
      <c r="W43" s="10">
        <f>SUMIFS('unit-ditch-irr-crop'!$M$2:$M$2752,'unit-ditch-irr-crop'!$I$2:$I$2752,"SS",'unit-ditch-irr-crop'!$N$2:$N$2752,$B43)</f>
        <v>421.15726238886447</v>
      </c>
      <c r="Y43">
        <f>COUNTIFS('unit-ditch-irr-crop'!$I$2:$I$2752,"UG",'unit-ditch-irr-crop'!$N$2:$N$2752,$B43)</f>
        <v>8</v>
      </c>
      <c r="Z43" s="10">
        <f>SUMIFS('unit-ditch-irr-crop'!$M$2:$M$2752,'unit-ditch-irr-crop'!$I$2:$I$2752,"UG",'unit-ditch-irr-crop'!$N$2:$N$2752,$B43)</f>
        <v>1.216380565426034</v>
      </c>
      <c r="AB43">
        <f>COUNTIFS('unit-ditch-irr-crop'!$I$2:$I$2752,"VV",'unit-ditch-irr-crop'!$E$2:$E$2752,"Arizona v California",'unit-ditch-irr-crop'!$N$2:$N$2752,$B43)</f>
        <v>5</v>
      </c>
      <c r="AC43" s="10">
        <f>SUMIFS('unit-ditch-irr-crop'!$M$2:$M$2752,'unit-ditch-irr-crop'!$I$2:$I$2752,"VV",'unit-ditch-irr-crop'!$E$2:$E$2752,"Arizona v California",'unit-ditch-irr-crop'!$N$2:$N$2752,$B43)</f>
        <v>136.39346111503733</v>
      </c>
      <c r="AE43">
        <f>COUNTIFS('unit-ditch-irr-crop'!$I$2:$I$2752,"VV",'unit-ditch-irr-crop'!$E$2:$E$2752,"Globe Equity Decree",'unit-ditch-irr-crop'!$N$2:$N$2752,$B43)</f>
        <v>9</v>
      </c>
      <c r="AF43" s="10">
        <f>SUMIFS('unit-ditch-irr-crop'!$M$2:$M$2752,'unit-ditch-irr-crop'!$I$2:$I$2752,"VV",'unit-ditch-irr-crop'!$E$2:$E$2752,"Globe Equity Decree",'unit-ditch-irr-crop'!$N$2:$N$2752,$B43)</f>
        <v>199.97305921924655</v>
      </c>
    </row>
    <row r="44" spans="2:35">
      <c r="B44" s="7">
        <v>3</v>
      </c>
      <c r="D44">
        <f>COUNTIFS('unit-ditch-irr-crop'!$I$2:$I$2752,"AA",'unit-ditch-irr-crop'!$N$2:$N$2752,$B44)</f>
        <v>0</v>
      </c>
      <c r="E44" s="10">
        <f>SUMIFS('unit-ditch-irr-crop'!$M$2:$M$2752,'unit-ditch-irr-crop'!$I$2:$I$2752,"AA",'unit-ditch-irr-crop'!$N$2:$N$2752,$B44)</f>
        <v>0</v>
      </c>
      <c r="G44">
        <f>COUNTIFS('unit-ditch-irr-crop'!$I$2:$I$2752,"CG",'unit-ditch-irr-crop'!$N$2:$N$2752,$B44)</f>
        <v>3</v>
      </c>
      <c r="H44" s="10">
        <f>SUMIFS('unit-ditch-irr-crop'!$M$2:$M$2752,'unit-ditch-irr-crop'!$I$2:$I$2752,"CG",'unit-ditch-irr-crop'!$N$2:$N$2752,$B44)</f>
        <v>4.5592857482097235</v>
      </c>
      <c r="J44">
        <f>COUNTIFS('unit-ditch-irr-crop'!$I$2:$I$2752,"GL",'unit-ditch-irr-crop'!$N$2:$N$2752,$B44)</f>
        <v>0</v>
      </c>
      <c r="K44" s="10">
        <f>SUMIFS('unit-ditch-irr-crop'!$M$2:$M$2752,'unit-ditch-irr-crop'!$I$2:$I$2752,"GL",'unit-ditch-irr-crop'!$N$2:$N$2752,$B44)</f>
        <v>0</v>
      </c>
      <c r="M44">
        <f>COUNTIFS('unit-ditch-irr-crop'!$I$2:$I$2752,"LU",'unit-ditch-irr-crop'!$N$2:$N$2752,$B44)</f>
        <v>0</v>
      </c>
      <c r="N44" s="10">
        <f>SUMIFS('unit-ditch-irr-crop'!$M$2:$M$2752,'unit-ditch-irr-crop'!$I$2:$I$2752,"LU",'unit-ditch-irr-crop'!$N$2:$N$2752,$B44)</f>
        <v>0</v>
      </c>
      <c r="P44">
        <f>COUNTIFS('unit-ditch-irr-crop'!$I$2:$I$2752,"RR",'unit-ditch-irr-crop'!$N$2:$N$2752,$B44)</f>
        <v>0</v>
      </c>
      <c r="Q44" s="10">
        <f>SUMIFS('unit-ditch-irr-crop'!$M$2:$M$2752,'unit-ditch-irr-crop'!$I$2:$I$2752,"RR",'unit-ditch-irr-crop'!$N$2:$N$2752,$B44)</f>
        <v>0</v>
      </c>
      <c r="S44">
        <f>COUNTIFS('unit-ditch-irr-crop'!$I$2:$I$2752,"RS",'unit-ditch-irr-crop'!$N$2:$N$2752,$B44)</f>
        <v>2</v>
      </c>
      <c r="T44" s="10">
        <f>SUMIFS('unit-ditch-irr-crop'!$M$2:$M$2752,'unit-ditch-irr-crop'!$I$2:$I$2752,"RS",'unit-ditch-irr-crop'!$N$2:$N$2752,$B44)</f>
        <v>4.7270085483560091</v>
      </c>
      <c r="V44">
        <f>COUNTIFS('unit-ditch-irr-crop'!$I$2:$I$2752,"SS",'unit-ditch-irr-crop'!$N$2:$N$2752,$B44)</f>
        <v>0</v>
      </c>
      <c r="W44" s="10">
        <f>SUMIFS('unit-ditch-irr-crop'!$M$2:$M$2752,'unit-ditch-irr-crop'!$I$2:$I$2752,"SS",'unit-ditch-irr-crop'!$N$2:$N$2752,$B44)</f>
        <v>0</v>
      </c>
      <c r="Y44">
        <f>COUNTIFS('unit-ditch-irr-crop'!$I$2:$I$2752,"UG",'unit-ditch-irr-crop'!$N$2:$N$2752,$B44)</f>
        <v>0</v>
      </c>
      <c r="Z44" s="10">
        <f>SUMIFS('unit-ditch-irr-crop'!$M$2:$M$2752,'unit-ditch-irr-crop'!$I$2:$I$2752,"UG",'unit-ditch-irr-crop'!$N$2:$N$2752,$B44)</f>
        <v>0</v>
      </c>
      <c r="AB44">
        <f>COUNTIFS('unit-ditch-irr-crop'!$I$2:$I$2752,"VV",'unit-ditch-irr-crop'!$E$2:$E$2752,"Arizona v California",'unit-ditch-irr-crop'!$N$2:$N$2752,$B44)</f>
        <v>0</v>
      </c>
      <c r="AC44" s="10">
        <f>SUMIFS('unit-ditch-irr-crop'!$M$2:$M$2752,'unit-ditch-irr-crop'!$I$2:$I$2752,"VV",'unit-ditch-irr-crop'!$E$2:$E$2752,"Arizona v California",'unit-ditch-irr-crop'!$N$2:$N$2752,$B44)</f>
        <v>0</v>
      </c>
      <c r="AE44">
        <f>COUNTIFS('unit-ditch-irr-crop'!$I$2:$I$2752,"VV",'unit-ditch-irr-crop'!$E$2:$E$2752,"Globe Equity Decree",'unit-ditch-irr-crop'!$N$2:$N$2752,$B44)</f>
        <v>0</v>
      </c>
      <c r="AF44" s="10">
        <f>SUMIFS('unit-ditch-irr-crop'!$M$2:$M$2752,'unit-ditch-irr-crop'!$I$2:$I$2752,"VV",'unit-ditch-irr-crop'!$E$2:$E$2752,"Globe Equity Decree",'unit-ditch-irr-crop'!$N$2:$N$2752,$B44)</f>
        <v>0</v>
      </c>
    </row>
    <row r="45" spans="2:35">
      <c r="B45" s="7">
        <v>4</v>
      </c>
      <c r="D45">
        <f>COUNTIFS('unit-ditch-irr-crop'!$I$2:$I$2752,"AA",'unit-ditch-irr-crop'!$N$2:$N$2752,$B45)</f>
        <v>69</v>
      </c>
      <c r="E45" s="10">
        <f>SUMIFS('unit-ditch-irr-crop'!$M$2:$M$2752,'unit-ditch-irr-crop'!$I$2:$I$2752,"AA",'unit-ditch-irr-crop'!$N$2:$N$2752,$B45)</f>
        <v>210.83079881793128</v>
      </c>
      <c r="G45">
        <f>COUNTIFS('unit-ditch-irr-crop'!$I$2:$I$2752,"CG",'unit-ditch-irr-crop'!$N$2:$N$2752,$B45)</f>
        <v>682</v>
      </c>
      <c r="H45" s="10">
        <f>SUMIFS('unit-ditch-irr-crop'!$M$2:$M$2752,'unit-ditch-irr-crop'!$I$2:$I$2752,"CG",'unit-ditch-irr-crop'!$N$2:$N$2752,$B45)</f>
        <v>3790.7109775462345</v>
      </c>
      <c r="J45">
        <f>COUNTIFS('unit-ditch-irr-crop'!$I$2:$I$2752,"GL",'unit-ditch-irr-crop'!$N$2:$N$2752,$B45)</f>
        <v>195</v>
      </c>
      <c r="K45" s="10">
        <f>SUMIFS('unit-ditch-irr-crop'!$M$2:$M$2752,'unit-ditch-irr-crop'!$I$2:$I$2752,"GL",'unit-ditch-irr-crop'!$N$2:$N$2752,$B45)</f>
        <v>567.63685073958573</v>
      </c>
      <c r="M45">
        <f>COUNTIFS('unit-ditch-irr-crop'!$I$2:$I$2752,"LU",'unit-ditch-irr-crop'!$N$2:$N$2752,$B45)</f>
        <v>225</v>
      </c>
      <c r="N45" s="10">
        <f>SUMIFS('unit-ditch-irr-crop'!$M$2:$M$2752,'unit-ditch-irr-crop'!$I$2:$I$2752,"LU",'unit-ditch-irr-crop'!$N$2:$N$2752,$B45)</f>
        <v>1451.8556344572394</v>
      </c>
      <c r="P45">
        <f>COUNTIFS('unit-ditch-irr-crop'!$I$2:$I$2752,"RR",'unit-ditch-irr-crop'!$N$2:$N$2752,$B45)</f>
        <v>194</v>
      </c>
      <c r="Q45" s="10">
        <f>SUMIFS('unit-ditch-irr-crop'!$M$2:$M$2752,'unit-ditch-irr-crop'!$I$2:$I$2752,"RR",'unit-ditch-irr-crop'!$N$2:$N$2752,$B45)</f>
        <v>1375.0854645764866</v>
      </c>
      <c r="S45">
        <f>COUNTIFS('unit-ditch-irr-crop'!$I$2:$I$2752,"RS",'unit-ditch-irr-crop'!$N$2:$N$2752,$B45)</f>
        <v>164</v>
      </c>
      <c r="T45" s="10">
        <f>SUMIFS('unit-ditch-irr-crop'!$M$2:$M$2752,'unit-ditch-irr-crop'!$I$2:$I$2752,"RS",'unit-ditch-irr-crop'!$N$2:$N$2752,$B45)</f>
        <v>340.65951270911273</v>
      </c>
      <c r="V45">
        <f>COUNTIFS('unit-ditch-irr-crop'!$I$2:$I$2752,"SS",'unit-ditch-irr-crop'!$N$2:$N$2752,$B45)</f>
        <v>182</v>
      </c>
      <c r="W45" s="10">
        <f>SUMIFS('unit-ditch-irr-crop'!$M$2:$M$2752,'unit-ditch-irr-crop'!$I$2:$I$2752,"SS",'unit-ditch-irr-crop'!$N$2:$N$2752,$B45)</f>
        <v>2875.3233785735843</v>
      </c>
      <c r="Y45">
        <f>COUNTIFS('unit-ditch-irr-crop'!$I$2:$I$2752,"UG",'unit-ditch-irr-crop'!$N$2:$N$2752,$B45)</f>
        <v>56</v>
      </c>
      <c r="Z45" s="10">
        <f>SUMIFS('unit-ditch-irr-crop'!$M$2:$M$2752,'unit-ditch-irr-crop'!$I$2:$I$2752,"UG",'unit-ditch-irr-crop'!$N$2:$N$2752,$B45)</f>
        <v>187.24608367652951</v>
      </c>
      <c r="AB45">
        <f>COUNTIFS('unit-ditch-irr-crop'!$I$2:$I$2752,"VV",'unit-ditch-irr-crop'!$E$2:$E$2752,"Arizona v California",'unit-ditch-irr-crop'!$N$2:$N$2752,$B45)</f>
        <v>10</v>
      </c>
      <c r="AC45" s="10">
        <f>SUMIFS('unit-ditch-irr-crop'!$M$2:$M$2752,'unit-ditch-irr-crop'!$I$2:$I$2752,"VV",'unit-ditch-irr-crop'!$E$2:$E$2752,"Arizona v California",'unit-ditch-irr-crop'!$N$2:$N$2752,$B45)</f>
        <v>137.02588417859772</v>
      </c>
      <c r="AE45">
        <f>COUNTIFS('unit-ditch-irr-crop'!$I$2:$I$2752,"VV",'unit-ditch-irr-crop'!$E$2:$E$2752,"Globe Equity Decree",'unit-ditch-irr-crop'!$N$2:$N$2752,$B45)</f>
        <v>85</v>
      </c>
      <c r="AF45" s="10">
        <f>SUMIFS('unit-ditch-irr-crop'!$M$2:$M$2752,'unit-ditch-irr-crop'!$I$2:$I$2752,"VV",'unit-ditch-irr-crop'!$E$2:$E$2752,"Globe Equity Decree",'unit-ditch-irr-crop'!$N$2:$N$2752,$B45)</f>
        <v>795.461692479107</v>
      </c>
    </row>
    <row r="46" spans="2:35">
      <c r="B46" s="7">
        <v>5</v>
      </c>
      <c r="D46">
        <f>COUNTIFS('unit-ditch-irr-crop'!$I$2:$I$2752,"AA",'unit-ditch-irr-crop'!$N$2:$N$2752,$B46)</f>
        <v>9</v>
      </c>
      <c r="E46" s="10">
        <f>SUMIFS('unit-ditch-irr-crop'!$M$2:$M$2752,'unit-ditch-irr-crop'!$I$2:$I$2752,"AA",'unit-ditch-irr-crop'!$N$2:$N$2752,$B46)</f>
        <v>69.791052400132443</v>
      </c>
      <c r="G46">
        <f>COUNTIFS('unit-ditch-irr-crop'!$I$2:$I$2752,"CG",'unit-ditch-irr-crop'!$N$2:$N$2752,$B46)</f>
        <v>11</v>
      </c>
      <c r="H46" s="10">
        <f>SUMIFS('unit-ditch-irr-crop'!$M$2:$M$2752,'unit-ditch-irr-crop'!$I$2:$I$2752,"CG",'unit-ditch-irr-crop'!$N$2:$N$2752,$B46)</f>
        <v>79.216790588999871</v>
      </c>
      <c r="J46">
        <f>COUNTIFS('unit-ditch-irr-crop'!$I$2:$I$2752,"GL",'unit-ditch-irr-crop'!$N$2:$N$2752,$B46)</f>
        <v>0</v>
      </c>
      <c r="K46" s="10">
        <f>SUMIFS('unit-ditch-irr-crop'!$M$2:$M$2752,'unit-ditch-irr-crop'!$I$2:$I$2752,"GL",'unit-ditch-irr-crop'!$N$2:$N$2752,$B46)</f>
        <v>0</v>
      </c>
      <c r="M46">
        <f>COUNTIFS('unit-ditch-irr-crop'!$I$2:$I$2752,"LU",'unit-ditch-irr-crop'!$N$2:$N$2752,$B46)</f>
        <v>0</v>
      </c>
      <c r="N46" s="10">
        <f>SUMIFS('unit-ditch-irr-crop'!$M$2:$M$2752,'unit-ditch-irr-crop'!$I$2:$I$2752,"LU",'unit-ditch-irr-crop'!$N$2:$N$2752,$B46)</f>
        <v>0</v>
      </c>
      <c r="P46">
        <f>COUNTIFS('unit-ditch-irr-crop'!$I$2:$I$2752,"RR",'unit-ditch-irr-crop'!$N$2:$N$2752,$B46)</f>
        <v>0</v>
      </c>
      <c r="Q46" s="10">
        <f>SUMIFS('unit-ditch-irr-crop'!$M$2:$M$2752,'unit-ditch-irr-crop'!$I$2:$I$2752,"RR",'unit-ditch-irr-crop'!$N$2:$N$2752,$B46)</f>
        <v>0</v>
      </c>
      <c r="S46">
        <f>COUNTIFS('unit-ditch-irr-crop'!$I$2:$I$2752,"RS",'unit-ditch-irr-crop'!$N$2:$N$2752,$B46)</f>
        <v>0</v>
      </c>
      <c r="T46" s="10">
        <f>SUMIFS('unit-ditch-irr-crop'!$M$2:$M$2752,'unit-ditch-irr-crop'!$I$2:$I$2752,"RS",'unit-ditch-irr-crop'!$N$2:$N$2752,$B46)</f>
        <v>0</v>
      </c>
      <c r="V46">
        <f>COUNTIFS('unit-ditch-irr-crop'!$I$2:$I$2752,"SS",'unit-ditch-irr-crop'!$N$2:$N$2752,$B46)</f>
        <v>0</v>
      </c>
      <c r="W46" s="10">
        <f>SUMIFS('unit-ditch-irr-crop'!$M$2:$M$2752,'unit-ditch-irr-crop'!$I$2:$I$2752,"SS",'unit-ditch-irr-crop'!$N$2:$N$2752,$B46)</f>
        <v>0</v>
      </c>
      <c r="Y46">
        <f>COUNTIFS('unit-ditch-irr-crop'!$I$2:$I$2752,"UG",'unit-ditch-irr-crop'!$N$2:$N$2752,$B46)</f>
        <v>0</v>
      </c>
      <c r="Z46" s="10">
        <f>SUMIFS('unit-ditch-irr-crop'!$M$2:$M$2752,'unit-ditch-irr-crop'!$I$2:$I$2752,"UG",'unit-ditch-irr-crop'!$N$2:$N$2752,$B46)</f>
        <v>0</v>
      </c>
      <c r="AB46">
        <f>COUNTIFS('unit-ditch-irr-crop'!$I$2:$I$2752,"VV",'unit-ditch-irr-crop'!$E$2:$E$2752,"Arizona v California",'unit-ditch-irr-crop'!$N$2:$N$2752,$B46)</f>
        <v>0</v>
      </c>
      <c r="AC46" s="10">
        <f>SUMIFS('unit-ditch-irr-crop'!$M$2:$M$2752,'unit-ditch-irr-crop'!$I$2:$I$2752,"VV",'unit-ditch-irr-crop'!$E$2:$E$2752,"Arizona v California",'unit-ditch-irr-crop'!$N$2:$N$2752,$B46)</f>
        <v>0</v>
      </c>
      <c r="AE46">
        <f>COUNTIFS('unit-ditch-irr-crop'!$I$2:$I$2752,"VV",'unit-ditch-irr-crop'!$E$2:$E$2752,"Globe Equity Decree",'unit-ditch-irr-crop'!$N$2:$N$2752,$B46)</f>
        <v>0</v>
      </c>
      <c r="AF46" s="10">
        <f>SUMIFS('unit-ditch-irr-crop'!$M$2:$M$2752,'unit-ditch-irr-crop'!$I$2:$I$2752,"VV",'unit-ditch-irr-crop'!$E$2:$E$2752,"Globe Equity Decree",'unit-ditch-irr-crop'!$N$2:$N$2752,$B46)</f>
        <v>0</v>
      </c>
    </row>
    <row r="47" spans="2:35">
      <c r="B47" s="13" t="s">
        <v>3288</v>
      </c>
      <c r="D47" s="16">
        <f>SUM(D41:D46)</f>
        <v>160</v>
      </c>
      <c r="E47" s="15">
        <f>SUM(E41:E46)</f>
        <v>450.88965865197542</v>
      </c>
      <c r="G47" s="16">
        <f>SUM(G41:G46)</f>
        <v>988</v>
      </c>
      <c r="H47" s="15">
        <f>SUM(H41:H46)</f>
        <v>5563.8717902632543</v>
      </c>
      <c r="J47" s="16">
        <f>SUM(J41:J46)</f>
        <v>340</v>
      </c>
      <c r="K47" s="15">
        <f>SUM(K41:K46)</f>
        <v>1173.5488958745793</v>
      </c>
      <c r="M47" s="16">
        <f>SUM(M41:M46)</f>
        <v>259</v>
      </c>
      <c r="N47" s="15">
        <f>SUM(N41:N46)</f>
        <v>1601.8182501867184</v>
      </c>
      <c r="P47" s="16">
        <f>SUM(P41:P46)</f>
        <v>210</v>
      </c>
      <c r="Q47" s="15">
        <f>SUM(Q41:Q46)</f>
        <v>1533.7971602627717</v>
      </c>
      <c r="S47" s="16">
        <f>SUM(S41:S46)</f>
        <v>255</v>
      </c>
      <c r="T47" s="15">
        <f>SUM(T41:T46)</f>
        <v>632.52034594253325</v>
      </c>
      <c r="V47" s="16">
        <f>SUM(V41:V46)</f>
        <v>201</v>
      </c>
      <c r="W47" s="15">
        <f>SUM(W41:W46)</f>
        <v>3417.850602991281</v>
      </c>
      <c r="Y47" s="16">
        <f>SUM(Y41:Y46)</f>
        <v>110</v>
      </c>
      <c r="Z47" s="15">
        <f>SUM(Z41:Z46)</f>
        <v>275.82018195494783</v>
      </c>
      <c r="AB47" s="16">
        <f>SUM(AB41:AB46)</f>
        <v>24</v>
      </c>
      <c r="AC47" s="15">
        <f>SUM(AC41:AC46)</f>
        <v>368.54093792001697</v>
      </c>
      <c r="AE47" s="16">
        <f>SUM(AE41:AE46)</f>
        <v>204</v>
      </c>
      <c r="AF47" s="15">
        <f>SUM(AF41:AF46)</f>
        <v>2692.0552556816888</v>
      </c>
    </row>
    <row r="50" spans="1:36">
      <c r="AH50" s="9" t="s">
        <v>3290</v>
      </c>
      <c r="AJ50" s="9" t="s">
        <v>3291</v>
      </c>
    </row>
    <row r="51" spans="1:36">
      <c r="B51" s="9" t="s">
        <v>3292</v>
      </c>
      <c r="E51" s="10">
        <f>E42+E43+E44</f>
        <v>164.97214371339751</v>
      </c>
      <c r="H51" s="10">
        <f>H42+H43+H44</f>
        <v>1686.499122586647</v>
      </c>
      <c r="K51" s="10">
        <f>K42+K43+K44</f>
        <v>591.73480825281831</v>
      </c>
      <c r="N51" s="10">
        <f>N42+N43+N44</f>
        <v>149.9626157294791</v>
      </c>
      <c r="Q51" s="10">
        <f>Q42+Q43+Q44</f>
        <v>158.71169568628514</v>
      </c>
      <c r="T51" s="10">
        <f>T42+T43+T44</f>
        <v>273.911703587967</v>
      </c>
      <c r="W51" s="10">
        <f>W42+W43+W44</f>
        <v>542.52722441769663</v>
      </c>
      <c r="Z51" s="10">
        <f>Z42+Z43+Z44</f>
        <v>59.663277969586289</v>
      </c>
      <c r="AC51" s="10">
        <f>AC42+AC43+AC44</f>
        <v>231.51505374141925</v>
      </c>
      <c r="AF51" s="10">
        <f>AF42+AF43+AF44</f>
        <v>1896.5935632025817</v>
      </c>
      <c r="AH51" s="10">
        <f>E51+H51+K51+N51+Q51+T51+W51+Z51+AC51+AF51</f>
        <v>5756.0912088878786</v>
      </c>
      <c r="AJ51" s="10">
        <f>AH51-AF51</f>
        <v>3859.4976456852969</v>
      </c>
    </row>
    <row r="53" spans="1:36">
      <c r="E53" s="17"/>
    </row>
    <row r="55" spans="1:36">
      <c r="B55" s="7" t="s">
        <v>3293</v>
      </c>
      <c r="E55" s="7" t="s">
        <v>3294</v>
      </c>
      <c r="H55" s="7" t="s">
        <v>3294</v>
      </c>
      <c r="K55" s="7" t="s">
        <v>3294</v>
      </c>
      <c r="N55" s="7" t="s">
        <v>3294</v>
      </c>
      <c r="Q55" s="7" t="s">
        <v>3294</v>
      </c>
      <c r="T55" s="7" t="s">
        <v>3294</v>
      </c>
      <c r="W55" s="7" t="s">
        <v>3294</v>
      </c>
      <c r="Z55" s="7" t="s">
        <v>3294</v>
      </c>
      <c r="AC55" s="7" t="s">
        <v>3294</v>
      </c>
      <c r="AF55" s="7" t="s">
        <v>3294</v>
      </c>
    </row>
    <row r="56" spans="1:36">
      <c r="B56" s="9" t="s">
        <v>3295</v>
      </c>
      <c r="E56" s="9" t="s">
        <v>3296</v>
      </c>
      <c r="H56" s="9" t="s">
        <v>3296</v>
      </c>
      <c r="K56" s="9" t="s">
        <v>3296</v>
      </c>
      <c r="N56" s="9" t="s">
        <v>3296</v>
      </c>
      <c r="Q56" s="9" t="s">
        <v>3296</v>
      </c>
      <c r="T56" s="9" t="s">
        <v>3296</v>
      </c>
      <c r="W56" s="9" t="s">
        <v>3296</v>
      </c>
      <c r="Z56" s="9" t="s">
        <v>3296</v>
      </c>
      <c r="AC56" s="9" t="s">
        <v>3296</v>
      </c>
      <c r="AF56" s="9" t="s">
        <v>3296</v>
      </c>
    </row>
    <row r="57" spans="1:36">
      <c r="A57">
        <v>1</v>
      </c>
      <c r="B57" s="7" t="s">
        <v>3297</v>
      </c>
      <c r="E57" s="18">
        <f>E4/E51</f>
        <v>0</v>
      </c>
      <c r="H57" s="18">
        <f>H4/H51</f>
        <v>0.12885902559250867</v>
      </c>
      <c r="K57" s="18">
        <f>K4/K51</f>
        <v>0.20400502576877763</v>
      </c>
      <c r="N57" s="18">
        <f>N4/N51</f>
        <v>0</v>
      </c>
      <c r="Q57" s="18">
        <f>Q4/Q51</f>
        <v>0</v>
      </c>
      <c r="T57" s="18">
        <f>T4/T51</f>
        <v>0</v>
      </c>
      <c r="W57" s="18">
        <f>W4/W51</f>
        <v>0.17111307506320966</v>
      </c>
      <c r="Z57" s="18">
        <f>Z4/Z51</f>
        <v>0</v>
      </c>
      <c r="AC57" s="18">
        <f>AC4/AC51</f>
        <v>9.9728490152639543E-2</v>
      </c>
      <c r="AF57" s="18">
        <f>AF4/AF51</f>
        <v>0.10996937049736898</v>
      </c>
    </row>
    <row r="58" spans="1:36">
      <c r="A58">
        <v>2</v>
      </c>
      <c r="B58" s="7" t="s">
        <v>3298</v>
      </c>
      <c r="E58" s="18">
        <f>E6/E51</f>
        <v>0</v>
      </c>
      <c r="H58" s="18">
        <f>H6/H51</f>
        <v>0</v>
      </c>
      <c r="K58" s="18">
        <f>K6/K51</f>
        <v>0</v>
      </c>
      <c r="N58" s="18">
        <f>N6/N51</f>
        <v>0</v>
      </c>
      <c r="Q58" s="18">
        <f>Q6/Q51</f>
        <v>0</v>
      </c>
      <c r="T58" s="18">
        <f>T6/T51</f>
        <v>0</v>
      </c>
      <c r="W58" s="18">
        <f>W6/W51</f>
        <v>0</v>
      </c>
      <c r="Z58" s="18">
        <f>Z6/Z51</f>
        <v>0</v>
      </c>
      <c r="AC58" s="18">
        <f>AC6/AC51</f>
        <v>0</v>
      </c>
      <c r="AF58" s="18">
        <f>AF6/AF51</f>
        <v>0</v>
      </c>
    </row>
    <row r="59" spans="1:36">
      <c r="A59">
        <v>3</v>
      </c>
      <c r="B59" s="7" t="s">
        <v>3299</v>
      </c>
      <c r="E59" s="18">
        <f>E17/E51</f>
        <v>1.3766703625022064E-2</v>
      </c>
      <c r="H59" s="18">
        <f>H17/H51</f>
        <v>2.0697710623747111E-3</v>
      </c>
      <c r="K59" s="18">
        <f>K17/K51</f>
        <v>4.0042828174145171E-4</v>
      </c>
      <c r="N59" s="18">
        <f>N17/N51</f>
        <v>0</v>
      </c>
      <c r="Q59" s="18">
        <f>Q17/Q51</f>
        <v>0</v>
      </c>
      <c r="T59" s="18">
        <f>T17/T51</f>
        <v>1.4939521186116324E-2</v>
      </c>
      <c r="W59" s="18">
        <f>W17/W51</f>
        <v>2.6337601590318994E-3</v>
      </c>
      <c r="Z59" s="18">
        <f>Z17/Z51</f>
        <v>3.8327088141576196E-3</v>
      </c>
      <c r="AC59" s="18">
        <f>AC17/AC51</f>
        <v>0</v>
      </c>
      <c r="AF59" s="18">
        <f>AF17/AF51</f>
        <v>3.7758393099299914E-3</v>
      </c>
    </row>
    <row r="60" spans="1:36">
      <c r="A60">
        <v>4</v>
      </c>
      <c r="B60" s="7" t="s">
        <v>3300</v>
      </c>
      <c r="E60" s="18">
        <f>(E18+E19)/E51</f>
        <v>3.8517826201651421E-3</v>
      </c>
      <c r="H60" s="18">
        <f>(H18+H19)/H51</f>
        <v>9.9613869183036424E-3</v>
      </c>
      <c r="K60" s="18">
        <f>(K18+K19)/K51</f>
        <v>1.5307537337463483E-3</v>
      </c>
      <c r="N60" s="18">
        <f>(N18+N19)/N51</f>
        <v>0</v>
      </c>
      <c r="Q60" s="18">
        <f>(Q18+Q19)/Q51</f>
        <v>0</v>
      </c>
      <c r="T60" s="18">
        <f>(T18+T19)/T51</f>
        <v>2.6347008201975355E-2</v>
      </c>
      <c r="W60" s="18">
        <f>(W18+W19)/W51</f>
        <v>0</v>
      </c>
      <c r="Z60" s="18">
        <f>(Z18+Z19)/Z51</f>
        <v>2.8170981752210261E-2</v>
      </c>
      <c r="AC60" s="18">
        <f>(AC18+AC19)/AC51</f>
        <v>1.0607347016469378E-2</v>
      </c>
      <c r="AF60" s="18">
        <f>(AF18+AF19)/AF51</f>
        <v>0</v>
      </c>
    </row>
    <row r="61" spans="1:36">
      <c r="A61">
        <v>5</v>
      </c>
      <c r="B61" s="7" t="s">
        <v>3301</v>
      </c>
      <c r="E61" s="18">
        <f>E16/E51</f>
        <v>0</v>
      </c>
      <c r="H61" s="18">
        <f>H16/H51</f>
        <v>0.20265089109740847</v>
      </c>
      <c r="K61" s="18">
        <f>K16/K51</f>
        <v>0</v>
      </c>
      <c r="N61" s="18">
        <f>N16/N51</f>
        <v>0</v>
      </c>
      <c r="Q61" s="18">
        <f>Q16/Q51</f>
        <v>0</v>
      </c>
      <c r="T61" s="18">
        <f>T16/T51</f>
        <v>5.9594293893451035E-2</v>
      </c>
      <c r="W61" s="18">
        <f>W16/W51</f>
        <v>0</v>
      </c>
      <c r="Z61" s="18">
        <f>Z16/Z51</f>
        <v>8.293330903654729E-2</v>
      </c>
      <c r="AC61" s="18">
        <f>AC16/AC51</f>
        <v>0.1382120475209504</v>
      </c>
      <c r="AF61" s="18">
        <f>AF16/AF51</f>
        <v>0.15907011433807577</v>
      </c>
    </row>
    <row r="62" spans="1:36">
      <c r="A62">
        <v>6</v>
      </c>
      <c r="B62" s="7" t="s">
        <v>3302</v>
      </c>
      <c r="E62" s="18">
        <f>(E9+E10)/E51</f>
        <v>4.4974916945730711E-3</v>
      </c>
      <c r="H62" s="18">
        <f>(H9+H10)/H51</f>
        <v>5.2178153362584939E-2</v>
      </c>
      <c r="K62" s="18">
        <f>(K9+K10)/K51</f>
        <v>7.1659365480210166E-2</v>
      </c>
      <c r="N62" s="18">
        <f>(N9+N10)/N51</f>
        <v>0</v>
      </c>
      <c r="Q62" s="18">
        <f>(Q9+Q10)/Q51</f>
        <v>0</v>
      </c>
      <c r="T62" s="18">
        <f>(T9+T10)/T51</f>
        <v>6.5356326450309692E-3</v>
      </c>
      <c r="W62" s="18">
        <f>(W9+W10)/W51</f>
        <v>0.45117398138199083</v>
      </c>
      <c r="Z62" s="18">
        <f>(Z9+Z10)/Z51</f>
        <v>0</v>
      </c>
      <c r="AC62" s="18">
        <f>(AC9+AC10)/AC51</f>
        <v>8.2870986552021242E-2</v>
      </c>
      <c r="AF62" s="18">
        <f>(AF9+AF10)/AF51</f>
        <v>1.3428641701192932E-2</v>
      </c>
    </row>
    <row r="63" spans="1:36">
      <c r="A63">
        <v>7</v>
      </c>
      <c r="B63" s="7" t="s">
        <v>3303</v>
      </c>
      <c r="E63" s="18"/>
      <c r="H63" s="18"/>
      <c r="K63" s="18"/>
      <c r="N63" s="18"/>
      <c r="Q63" s="18"/>
      <c r="T63" s="18"/>
      <c r="W63" s="18"/>
      <c r="Z63" s="18"/>
      <c r="AC63" s="18"/>
      <c r="AF63" s="18"/>
    </row>
    <row r="64" spans="1:36">
      <c r="A64">
        <v>8</v>
      </c>
      <c r="B64" s="7" t="s">
        <v>3304</v>
      </c>
      <c r="E64" s="18"/>
      <c r="H64" s="18"/>
      <c r="K64" s="18"/>
      <c r="N64" s="18"/>
      <c r="Q64" s="18"/>
      <c r="T64" s="18"/>
      <c r="W64" s="18"/>
      <c r="Z64" s="18"/>
      <c r="AC64" s="18"/>
      <c r="AF64" s="18"/>
    </row>
    <row r="65" spans="1:32">
      <c r="A65">
        <v>9</v>
      </c>
      <c r="B65" s="7" t="s">
        <v>3305</v>
      </c>
      <c r="E65" s="18"/>
      <c r="H65" s="18"/>
      <c r="K65" s="18"/>
      <c r="N65" s="18"/>
      <c r="Q65" s="18"/>
      <c r="T65" s="18"/>
      <c r="W65" s="18"/>
      <c r="Z65" s="18"/>
      <c r="AC65" s="18"/>
      <c r="AF65" s="18"/>
    </row>
    <row r="66" spans="1:32">
      <c r="A66">
        <v>10</v>
      </c>
      <c r="B66" s="7" t="s">
        <v>3306</v>
      </c>
      <c r="E66" s="18">
        <f>E7/E51</f>
        <v>0</v>
      </c>
      <c r="H66" s="18">
        <f>H7/H51</f>
        <v>0</v>
      </c>
      <c r="K66" s="18">
        <f>K7/K51</f>
        <v>0</v>
      </c>
      <c r="N66" s="18">
        <f>N7/N51</f>
        <v>0</v>
      </c>
      <c r="Q66" s="18">
        <f>Q7/Q51</f>
        <v>0</v>
      </c>
      <c r="T66" s="18">
        <f>T7/T51</f>
        <v>0</v>
      </c>
      <c r="W66" s="18">
        <f>W7/W51</f>
        <v>0.22177105445983994</v>
      </c>
      <c r="Z66" s="18">
        <f>Z7/Z51</f>
        <v>0</v>
      </c>
      <c r="AC66" s="18">
        <f>AC7/AC51</f>
        <v>2.9590935080917924E-2</v>
      </c>
      <c r="AF66" s="18">
        <f>AF7/AF51</f>
        <v>0.21829519380327306</v>
      </c>
    </row>
    <row r="67" spans="1:32">
      <c r="A67">
        <v>11</v>
      </c>
      <c r="B67" s="7" t="s">
        <v>3307</v>
      </c>
      <c r="E67" s="18"/>
      <c r="H67" s="18"/>
      <c r="K67" s="18"/>
      <c r="N67" s="18"/>
      <c r="Q67" s="18"/>
      <c r="T67" s="18"/>
      <c r="W67" s="18"/>
      <c r="Z67" s="18"/>
      <c r="AC67" s="18"/>
      <c r="AF67" s="18"/>
    </row>
    <row r="68" spans="1:32">
      <c r="A68">
        <v>12</v>
      </c>
      <c r="B68" s="7" t="s">
        <v>3308</v>
      </c>
      <c r="E68" s="18"/>
      <c r="H68" s="18"/>
      <c r="K68" s="18"/>
      <c r="N68" s="18"/>
      <c r="Q68" s="18"/>
      <c r="T68" s="18"/>
      <c r="W68" s="18"/>
      <c r="Z68" s="18"/>
      <c r="AC68" s="18"/>
      <c r="AF68" s="18"/>
    </row>
    <row r="69" spans="1:32">
      <c r="A69">
        <v>13</v>
      </c>
      <c r="B69" s="7" t="s">
        <v>3309</v>
      </c>
      <c r="E69" s="18">
        <f>E23/E51</f>
        <v>0</v>
      </c>
      <c r="H69" s="18">
        <f>H23/H51</f>
        <v>0</v>
      </c>
      <c r="K69" s="18">
        <f>K23/K51</f>
        <v>0</v>
      </c>
      <c r="N69" s="18">
        <f>N23/N51</f>
        <v>0</v>
      </c>
      <c r="Q69" s="18">
        <f>Q23/Q51</f>
        <v>0</v>
      </c>
      <c r="T69" s="18">
        <f>T23/T51</f>
        <v>0</v>
      </c>
      <c r="W69" s="18">
        <f>W23/W51</f>
        <v>0</v>
      </c>
      <c r="Z69" s="18">
        <f>Z23/Z51</f>
        <v>0</v>
      </c>
      <c r="AC69" s="18">
        <f>AC23/AC51</f>
        <v>0</v>
      </c>
      <c r="AF69" s="18">
        <f>AF23/AF51</f>
        <v>3.5585808505760527E-2</v>
      </c>
    </row>
    <row r="70" spans="1:32">
      <c r="A70">
        <v>14</v>
      </c>
      <c r="B70" s="7" t="s">
        <v>3310</v>
      </c>
      <c r="E70" s="18">
        <f>E11/E51</f>
        <v>0</v>
      </c>
      <c r="H70" s="18">
        <f>H11/H51</f>
        <v>0</v>
      </c>
      <c r="K70" s="18">
        <f>K11/K51</f>
        <v>0</v>
      </c>
      <c r="N70" s="18">
        <f>N11/N51</f>
        <v>0</v>
      </c>
      <c r="Q70" s="18">
        <f>Q11/Q51</f>
        <v>0</v>
      </c>
      <c r="T70" s="18">
        <f>T11/T51</f>
        <v>0</v>
      </c>
      <c r="W70" s="18">
        <f>W11/W51</f>
        <v>0.13696403156879172</v>
      </c>
      <c r="Z70" s="18">
        <f>Z11/Z51</f>
        <v>0</v>
      </c>
      <c r="AC70" s="18">
        <f>AC11/AC51</f>
        <v>3.8189071522895697E-2</v>
      </c>
      <c r="AF70" s="18">
        <f>AF11/AF51</f>
        <v>1.1161560908216895E-2</v>
      </c>
    </row>
    <row r="71" spans="1:32">
      <c r="A71">
        <v>15</v>
      </c>
      <c r="B71" s="7" t="s">
        <v>3311</v>
      </c>
      <c r="E71" s="18"/>
      <c r="H71" s="18"/>
      <c r="K71" s="18"/>
      <c r="N71" s="18"/>
      <c r="Q71" s="18"/>
      <c r="T71" s="18"/>
      <c r="W71" s="18"/>
      <c r="Z71" s="18"/>
      <c r="AC71" s="18"/>
      <c r="AF71" s="18"/>
    </row>
    <row r="72" spans="1:32">
      <c r="A72">
        <v>16</v>
      </c>
      <c r="B72" s="7" t="s">
        <v>3312</v>
      </c>
      <c r="E72" s="18">
        <f>E8/E51</f>
        <v>0</v>
      </c>
      <c r="H72" s="18">
        <f>H8/H51</f>
        <v>0</v>
      </c>
      <c r="K72" s="18">
        <f>K8/K51</f>
        <v>0</v>
      </c>
      <c r="N72" s="18">
        <f>N8/N51</f>
        <v>0</v>
      </c>
      <c r="Q72" s="18">
        <f>Q8/Q51</f>
        <v>0</v>
      </c>
      <c r="T72" s="18">
        <f>T8/T51</f>
        <v>0</v>
      </c>
      <c r="W72" s="18">
        <f>W8/W51</f>
        <v>0</v>
      </c>
      <c r="Z72" s="18">
        <f>Z8/Z51</f>
        <v>0</v>
      </c>
      <c r="AC72" s="18">
        <f>AC8/AC51</f>
        <v>0</v>
      </c>
      <c r="AF72" s="18">
        <f>AF8/AF51</f>
        <v>0</v>
      </c>
    </row>
    <row r="73" spans="1:32">
      <c r="A73">
        <v>17</v>
      </c>
      <c r="B73" s="7" t="s">
        <v>3313</v>
      </c>
      <c r="E73" s="18"/>
      <c r="H73" s="18"/>
      <c r="K73" s="18"/>
      <c r="N73" s="18"/>
      <c r="Q73" s="18"/>
      <c r="T73" s="18"/>
      <c r="W73" s="18"/>
      <c r="Z73" s="18"/>
      <c r="AC73" s="18"/>
      <c r="AF73" s="18"/>
    </row>
    <row r="74" spans="1:32">
      <c r="A74">
        <v>18</v>
      </c>
      <c r="B74" s="7" t="s">
        <v>3314</v>
      </c>
      <c r="E74" s="18"/>
      <c r="H74" s="18"/>
      <c r="K74" s="18"/>
      <c r="N74" s="18"/>
      <c r="Q74" s="18"/>
      <c r="T74" s="18"/>
      <c r="W74" s="18"/>
      <c r="Z74" s="18"/>
      <c r="AC74" s="18"/>
      <c r="AF74" s="18"/>
    </row>
    <row r="75" spans="1:32">
      <c r="A75">
        <v>19</v>
      </c>
      <c r="B75" s="7" t="s">
        <v>3315</v>
      </c>
      <c r="E75" s="18">
        <f>E14/E51</f>
        <v>0.95801410254942654</v>
      </c>
      <c r="H75" s="18">
        <f>H14/H51</f>
        <v>0.58948825659542392</v>
      </c>
      <c r="K75" s="18">
        <f>K14/K51</f>
        <v>0.60332053897646831</v>
      </c>
      <c r="N75" s="18">
        <f>N14/N51</f>
        <v>0.99406814588143577</v>
      </c>
      <c r="Q75" s="18">
        <f>Q14/Q51</f>
        <v>0.99737874211184674</v>
      </c>
      <c r="T75" s="18">
        <f>T14/T51</f>
        <v>0.885029492612047</v>
      </c>
      <c r="W75" s="18">
        <f>W14/W51</f>
        <v>0</v>
      </c>
      <c r="Z75" s="18">
        <f>Z14/Z51</f>
        <v>0.82304337412360562</v>
      </c>
      <c r="AC75" s="18">
        <f>AC14/AC51</f>
        <v>0</v>
      </c>
      <c r="AF75" s="18">
        <f>AF14/AF51</f>
        <v>3.1450379155812072E-2</v>
      </c>
    </row>
    <row r="76" spans="1:32">
      <c r="A76">
        <v>20</v>
      </c>
      <c r="B76" s="7" t="s">
        <v>3316</v>
      </c>
      <c r="E76" s="18">
        <f>E5/E51</f>
        <v>0</v>
      </c>
      <c r="H76" s="18">
        <f>H5/H51</f>
        <v>2.3634516492640118E-3</v>
      </c>
      <c r="K76" s="18">
        <f>K5/K51</f>
        <v>7.5119024651159494E-2</v>
      </c>
      <c r="N76" s="18">
        <f>N5/N51</f>
        <v>0</v>
      </c>
      <c r="Q76" s="18">
        <f>Q5/Q51</f>
        <v>0</v>
      </c>
      <c r="T76" s="18">
        <f>T5/T51</f>
        <v>0</v>
      </c>
      <c r="W76" s="18">
        <f>W5/W51</f>
        <v>0</v>
      </c>
      <c r="Z76" s="18">
        <f>Z5/Z51</f>
        <v>0</v>
      </c>
      <c r="AC76" s="18">
        <f>AC5/AC51</f>
        <v>0.42942817336456141</v>
      </c>
      <c r="AF76" s="18">
        <f>AF5/AF51</f>
        <v>6.1643714287951616E-2</v>
      </c>
    </row>
    <row r="77" spans="1:32">
      <c r="A77">
        <v>21</v>
      </c>
      <c r="B77" s="7" t="s">
        <v>3317</v>
      </c>
      <c r="E77" s="18"/>
      <c r="H77" s="18"/>
      <c r="K77" s="18"/>
      <c r="N77" s="18"/>
      <c r="Q77" s="18"/>
      <c r="T77" s="18"/>
      <c r="W77" s="18"/>
      <c r="Z77" s="18"/>
      <c r="AC77" s="18"/>
      <c r="AF77" s="18"/>
    </row>
    <row r="78" spans="1:32">
      <c r="A78">
        <v>22</v>
      </c>
      <c r="B78" s="7" t="s">
        <v>3318</v>
      </c>
      <c r="E78" s="18">
        <f>E13/E51</f>
        <v>0</v>
      </c>
      <c r="H78" s="18">
        <f>H13/H51</f>
        <v>3.2467829618498235E-3</v>
      </c>
      <c r="K78" s="18">
        <f>K13/K51</f>
        <v>1.6918369393931692E-2</v>
      </c>
      <c r="N78" s="18">
        <f>N13/N51</f>
        <v>0</v>
      </c>
      <c r="Q78" s="18">
        <f>Q13/Q51</f>
        <v>0</v>
      </c>
      <c r="T78" s="18">
        <f>T13/T51</f>
        <v>0</v>
      </c>
      <c r="W78" s="18">
        <f>W13/W51</f>
        <v>0</v>
      </c>
      <c r="Z78" s="18">
        <f>Z13/Z51</f>
        <v>0</v>
      </c>
      <c r="AC78" s="18">
        <f>AC13/AC51</f>
        <v>0</v>
      </c>
      <c r="AF78" s="18">
        <f>AF13/AF51</f>
        <v>0</v>
      </c>
    </row>
    <row r="79" spans="1:32">
      <c r="A79">
        <v>23</v>
      </c>
      <c r="B79" s="7" t="s">
        <v>3319</v>
      </c>
      <c r="E79" s="18">
        <f>E12/E51</f>
        <v>0</v>
      </c>
      <c r="H79" s="18">
        <f>H12/H51</f>
        <v>0</v>
      </c>
      <c r="K79" s="18">
        <f>K12/K51</f>
        <v>0</v>
      </c>
      <c r="N79" s="18">
        <f>N12/N51</f>
        <v>0</v>
      </c>
      <c r="Q79" s="18">
        <f>Q12/Q51</f>
        <v>0</v>
      </c>
      <c r="T79" s="18">
        <f>T12/T51</f>
        <v>0</v>
      </c>
      <c r="W79" s="18">
        <f>W12/W51</f>
        <v>0</v>
      </c>
      <c r="Z79" s="18">
        <f>Z12/Z51</f>
        <v>0</v>
      </c>
      <c r="AC79" s="18">
        <f>AC12/AC51</f>
        <v>0.1498788610811273</v>
      </c>
      <c r="AF79" s="18">
        <f>AF12/AF51</f>
        <v>0.31295569297862719</v>
      </c>
    </row>
    <row r="80" spans="1:32">
      <c r="A80">
        <v>24</v>
      </c>
      <c r="B80" s="7" t="s">
        <v>3320</v>
      </c>
      <c r="E80" s="18">
        <f>E20/E51</f>
        <v>0</v>
      </c>
      <c r="H80" s="18">
        <f>H20/H51</f>
        <v>5.951707135892232E-4</v>
      </c>
      <c r="K80" s="18">
        <f>K20/K51</f>
        <v>0</v>
      </c>
      <c r="N80" s="18">
        <f>N20/N51</f>
        <v>0</v>
      </c>
      <c r="Q80" s="18">
        <f>Q20/Q51</f>
        <v>0</v>
      </c>
      <c r="T80" s="18">
        <f>T20/T51</f>
        <v>0</v>
      </c>
      <c r="W80" s="18">
        <f>W20/W51</f>
        <v>0</v>
      </c>
      <c r="Z80" s="18">
        <f>Z20/Z51</f>
        <v>0</v>
      </c>
      <c r="AC80" s="18">
        <f>AC20/AC51</f>
        <v>0</v>
      </c>
      <c r="AF80" s="18">
        <f>AF20/AF51</f>
        <v>1.7660634221013849E-3</v>
      </c>
    </row>
    <row r="81" spans="1:32">
      <c r="A81">
        <v>25</v>
      </c>
      <c r="B81" s="7" t="s">
        <v>3321</v>
      </c>
      <c r="E81" s="18">
        <f>E24/E51</f>
        <v>1.9869919510813332E-2</v>
      </c>
      <c r="H81" s="18">
        <f>H24/H51</f>
        <v>8.5871100466930247E-3</v>
      </c>
      <c r="K81" s="18">
        <f>K24/K51</f>
        <v>2.7046493713964798E-2</v>
      </c>
      <c r="N81" s="18">
        <f>N24/N51</f>
        <v>5.9318541185642629E-3</v>
      </c>
      <c r="Q81" s="18">
        <f>Q24/Q51</f>
        <v>0</v>
      </c>
      <c r="T81" s="18">
        <f>T24/T51</f>
        <v>7.5540514613791397E-3</v>
      </c>
      <c r="W81" s="18">
        <f>W24/W51</f>
        <v>0</v>
      </c>
      <c r="Z81" s="18">
        <f>Z24/Z51</f>
        <v>6.2019626273479331E-2</v>
      </c>
      <c r="AC81" s="18">
        <f>AC24/AC51</f>
        <v>2.1494087708417139E-2</v>
      </c>
      <c r="AF81" s="18">
        <f>AF24/AF51</f>
        <v>0</v>
      </c>
    </row>
    <row r="82" spans="1:32">
      <c r="A82">
        <v>26</v>
      </c>
      <c r="B82" s="7" t="s">
        <v>3322</v>
      </c>
      <c r="E82" s="18"/>
      <c r="H82" s="18"/>
      <c r="K82" s="18"/>
      <c r="N82" s="18"/>
      <c r="Q82" s="18"/>
      <c r="T82" s="18"/>
      <c r="W82" s="18"/>
      <c r="Z82" s="18"/>
      <c r="AC82" s="18"/>
      <c r="AF82" s="18"/>
    </row>
    <row r="83" spans="1:32">
      <c r="A83">
        <v>27</v>
      </c>
      <c r="B83" s="7" t="s">
        <v>3323</v>
      </c>
      <c r="E83" s="18">
        <f>(E21+E22)/E51</f>
        <v>0</v>
      </c>
      <c r="H83" s="18">
        <f>(H21+H22)/H51</f>
        <v>0</v>
      </c>
      <c r="K83" s="18">
        <f>(K21+K22)/K51</f>
        <v>0</v>
      </c>
      <c r="N83" s="18">
        <f>(N21+N22)/N51</f>
        <v>0</v>
      </c>
      <c r="Q83" s="18">
        <f>(Q21+Q22)/Q51</f>
        <v>2.6212578881535161E-3</v>
      </c>
      <c r="T83" s="18">
        <f>(T21+T22)/T51</f>
        <v>0</v>
      </c>
      <c r="W83" s="18">
        <f>(W21+W22)/W51</f>
        <v>1.6344097367136039E-2</v>
      </c>
      <c r="Z83" s="18">
        <f>(Z21+Z22)/Z51</f>
        <v>0</v>
      </c>
      <c r="AC83" s="18">
        <f>(AC21+AC22)/AC51</f>
        <v>0</v>
      </c>
      <c r="AF83" s="18">
        <f>(AF21+AF22)/AF51</f>
        <v>4.0897621091689568E-2</v>
      </c>
    </row>
    <row r="84" spans="1:32">
      <c r="A84">
        <v>28</v>
      </c>
      <c r="B84" s="7" t="s">
        <v>3324</v>
      </c>
      <c r="E84" s="18"/>
      <c r="H84" s="18"/>
      <c r="K84" s="18"/>
      <c r="N84" s="18"/>
      <c r="Q84" s="18"/>
      <c r="T84" s="18"/>
      <c r="W84" s="18"/>
      <c r="Z84" s="18"/>
      <c r="AC84" s="18"/>
      <c r="AF84" s="18"/>
    </row>
    <row r="85" spans="1:32">
      <c r="A85">
        <v>29</v>
      </c>
      <c r="B85" s="7" t="s">
        <v>3325</v>
      </c>
      <c r="E85" s="18">
        <f>E15/E51</f>
        <v>0</v>
      </c>
      <c r="H85" s="18">
        <f>H15/H51</f>
        <v>0</v>
      </c>
      <c r="K85" s="18">
        <f>K15/K51</f>
        <v>0</v>
      </c>
      <c r="N85" s="18">
        <f>N15/N51</f>
        <v>0</v>
      </c>
      <c r="Q85" s="18">
        <f>Q15/Q51</f>
        <v>0</v>
      </c>
      <c r="T85" s="18">
        <f>T15/T51</f>
        <v>0</v>
      </c>
      <c r="W85" s="18">
        <f>W15/W51</f>
        <v>0</v>
      </c>
      <c r="Z85" s="18">
        <f>Z15/Z51</f>
        <v>0</v>
      </c>
      <c r="AC85" s="18">
        <f>AC15/AC51</f>
        <v>0</v>
      </c>
      <c r="AF85" s="18">
        <f>AF15/AF51</f>
        <v>0</v>
      </c>
    </row>
    <row r="86" spans="1:32">
      <c r="A86">
        <v>30</v>
      </c>
      <c r="B86" s="9" t="s">
        <v>3326</v>
      </c>
      <c r="E86" s="19"/>
      <c r="H86" s="19"/>
      <c r="K86" s="19"/>
      <c r="N86" s="19"/>
      <c r="Q86" s="19"/>
      <c r="T86" s="19"/>
      <c r="W86" s="19"/>
      <c r="Z86" s="19"/>
      <c r="AC86" s="19"/>
      <c r="AF86" s="19"/>
    </row>
    <row r="87" spans="1:32">
      <c r="B87" s="7" t="s">
        <v>3288</v>
      </c>
      <c r="E87" s="18">
        <f>SUM(E57:E86)</f>
        <v>1.0000000000000002</v>
      </c>
      <c r="H87" s="18">
        <f>SUM(H57:H86)</f>
        <v>1.0000000000000004</v>
      </c>
      <c r="K87" s="18">
        <f>SUM(K57:K86)</f>
        <v>0.99999999999999989</v>
      </c>
      <c r="N87" s="18">
        <f>SUM(N57:N86)</f>
        <v>1</v>
      </c>
      <c r="Q87" s="18">
        <f>SUM(Q57:Q86)</f>
        <v>1.0000000000000002</v>
      </c>
      <c r="T87" s="18">
        <f>SUM(T57:T86)</f>
        <v>0.99999999999999978</v>
      </c>
      <c r="W87" s="18">
        <f>SUM(W57:W86)</f>
        <v>1</v>
      </c>
      <c r="Z87" s="18">
        <f>SUM(Z57:Z86)</f>
        <v>1</v>
      </c>
      <c r="AC87" s="18">
        <f>SUM(AC57:AC86)</f>
        <v>1</v>
      </c>
      <c r="AF87" s="18">
        <f>SUM(AF57:AF86)</f>
        <v>0.99999999999999989</v>
      </c>
    </row>
    <row r="91" spans="1:32">
      <c r="B91" s="7" t="s">
        <v>3293</v>
      </c>
    </row>
    <row r="92" spans="1:32">
      <c r="B92" s="9" t="s">
        <v>3327</v>
      </c>
    </row>
    <row r="93" spans="1:32">
      <c r="B93" s="7" t="s">
        <v>3328</v>
      </c>
      <c r="E93" s="18">
        <f>E42/E51</f>
        <v>0.9324173692986516</v>
      </c>
      <c r="H93" s="18">
        <f>H42/H51</f>
        <v>0.95550655126483508</v>
      </c>
      <c r="K93" s="18">
        <f>K42/K51</f>
        <v>0.9228441800383983</v>
      </c>
      <c r="N93" s="18">
        <f>N42/N51</f>
        <v>0.99713490651374537</v>
      </c>
      <c r="Q93" s="18">
        <f>Q42/Q51</f>
        <v>0.7596855548748318</v>
      </c>
      <c r="T93" s="18">
        <f>T42/T51</f>
        <v>0.9360781224614384</v>
      </c>
      <c r="W93" s="18">
        <f>W42/W51</f>
        <v>0.22371220570377934</v>
      </c>
      <c r="Z93" s="18">
        <f>Z42/Z51</f>
        <v>0.97961257566092674</v>
      </c>
      <c r="AC93" s="18">
        <f>AC42/AC51</f>
        <v>0.4108656914060711</v>
      </c>
      <c r="AF93" s="18">
        <f>AF42/AF51</f>
        <v>0.89456198571001544</v>
      </c>
    </row>
    <row r="94" spans="1:32">
      <c r="B94" s="7" t="s">
        <v>3329</v>
      </c>
      <c r="E94" s="18">
        <f>E43/E51</f>
        <v>6.758263070134829E-2</v>
      </c>
      <c r="H94" s="18">
        <f>H43/H51</f>
        <v>4.1790046351404972E-2</v>
      </c>
      <c r="K94" s="18">
        <f>K43/K51</f>
        <v>7.7155819961601771E-2</v>
      </c>
      <c r="N94" s="18">
        <f>N43/N51</f>
        <v>2.865093486254724E-3</v>
      </c>
      <c r="Q94" s="18">
        <f>Q43/Q51</f>
        <v>0.2403144451251682</v>
      </c>
      <c r="T94" s="18">
        <f>T43/T51</f>
        <v>4.6664460325507244E-2</v>
      </c>
      <c r="W94" s="18">
        <f>W43/W51</f>
        <v>0.77628779429622075</v>
      </c>
      <c r="Z94" s="18">
        <f>Z43/Z51</f>
        <v>2.0387424339073212E-2</v>
      </c>
      <c r="AC94" s="18">
        <f>AC43/AC51</f>
        <v>0.5891343085939289</v>
      </c>
      <c r="AF94" s="18">
        <f>AF43/AF51</f>
        <v>0.10543801428998456</v>
      </c>
    </row>
    <row r="95" spans="1:32">
      <c r="B95" s="9" t="s">
        <v>3330</v>
      </c>
      <c r="E95" s="19">
        <f>E44/E51</f>
        <v>0</v>
      </c>
      <c r="H95" s="19">
        <f>H44/H51</f>
        <v>2.7034023837599012E-3</v>
      </c>
      <c r="K95" s="19">
        <f>K44/K51</f>
        <v>0</v>
      </c>
      <c r="N95" s="19">
        <f>N44/N51</f>
        <v>0</v>
      </c>
      <c r="Q95" s="19">
        <f>Q44/Q51</f>
        <v>0</v>
      </c>
      <c r="T95" s="19">
        <f>T44/T51</f>
        <v>1.72574172130543E-2</v>
      </c>
      <c r="W95" s="19">
        <f>W44/W51</f>
        <v>0</v>
      </c>
      <c r="Z95" s="19">
        <f>Z44/Z51</f>
        <v>0</v>
      </c>
      <c r="AC95" s="19">
        <f>AC44/AC51</f>
        <v>0</v>
      </c>
      <c r="AF95" s="19">
        <f>AF44/AF51</f>
        <v>0</v>
      </c>
    </row>
    <row r="96" spans="1:32">
      <c r="B96" s="7" t="s">
        <v>3288</v>
      </c>
      <c r="E96" s="18">
        <f>SUM(E93:E95)</f>
        <v>0.99999999999999989</v>
      </c>
      <c r="H96" s="18">
        <f>SUM(H93:H95)</f>
        <v>0.99999999999999989</v>
      </c>
      <c r="K96" s="18">
        <f>SUM(K93:K95)</f>
        <v>1</v>
      </c>
      <c r="N96" s="18">
        <f>SUM(N93:N95)</f>
        <v>1</v>
      </c>
      <c r="Q96" s="18">
        <f>SUM(Q93:Q95)</f>
        <v>1</v>
      </c>
      <c r="T96" s="18">
        <f>SUM(T93:T95)</f>
        <v>0.99999999999999989</v>
      </c>
      <c r="W96" s="18">
        <f>SUM(W93:W95)</f>
        <v>1</v>
      </c>
      <c r="Z96" s="18">
        <f>SUM(Z93:Z95)</f>
        <v>1</v>
      </c>
      <c r="AC96" s="18">
        <f>SUM(AC93:AC95)</f>
        <v>1</v>
      </c>
      <c r="AF96" s="18">
        <f>SUM(AF93:AF95)</f>
        <v>1</v>
      </c>
    </row>
  </sheetData>
  <sheetProtection password="CC93" sheet="1" objects="1" scenarios="1"/>
  <mergeCells count="13">
    <mergeCell ref="S2:T2"/>
    <mergeCell ref="V2:W2"/>
    <mergeCell ref="D2:E2"/>
    <mergeCell ref="G2:H2"/>
    <mergeCell ref="J2:K2"/>
    <mergeCell ref="M2:N2"/>
    <mergeCell ref="P2:Q2"/>
    <mergeCell ref="Y2:Z2"/>
    <mergeCell ref="AB2:AC2"/>
    <mergeCell ref="AE2:AF2"/>
    <mergeCell ref="V1:W1"/>
    <mergeCell ref="AB1:AC1"/>
    <mergeCell ref="AE1:AF1"/>
  </mergeCells>
  <conditionalFormatting sqref="E57:E86 E93:E95 H93:H95 K93:K95 N93:N95 Q93:Q95 T93:T95 W93:W95 Z93:Z95 AC93:AC95 AF93:AF95 H57:H86 K57:K86 N57:N86 Q57:Q86 T57:T86 W57:W86 Z57:Z86 AC57:AC86 AF57:AF86 D41:E46 G41:H46 J41:K46 M41:N46 P41:Q46 S41:T46 V41:W46 Y41:Z46 AB41:AC46 AE41:AF46 D4:E35 G4:H35 J4:K35 M4:N35 P4:Q35 S4:T35 V4:W35 Y4:Z35 AB4:AC35 AE4:AF35">
    <cfRule type="cellIs" dxfId="0" priority="1" operator="greaterThan">
      <formula>0</formula>
    </cfRule>
  </conditionalFormatting>
  <printOptions gridLines="1"/>
  <pageMargins left="0.5" right="0.25" top="0.75" bottom="0.5" header="0.3" footer="0.3"/>
  <pageSetup scale="93" fitToWidth="3" orientation="portrait" r:id="rId1"/>
  <headerFooter>
    <oddHeader>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N42"/>
  <sheetViews>
    <sheetView workbookViewId="0"/>
  </sheetViews>
  <sheetFormatPr defaultRowHeight="14.3"/>
  <cols>
    <col min="2" max="2" width="9.7109375" style="6" bestFit="1" customWidth="1"/>
    <col min="3" max="3" width="49.42578125" bestFit="1" customWidth="1"/>
    <col min="7" max="7" width="13.85546875" bestFit="1" customWidth="1"/>
    <col min="8" max="8" width="17.28515625" bestFit="1" customWidth="1"/>
    <col min="9" max="9" width="9.140625" style="23" customWidth="1"/>
    <col min="10" max="10" width="9.140625" customWidth="1"/>
    <col min="13" max="13" width="9.140625" style="6" customWidth="1"/>
    <col min="14" max="14" width="57.140625" bestFit="1" customWidth="1"/>
  </cols>
  <sheetData>
    <row r="2" spans="2:14">
      <c r="B2" s="20" t="s">
        <v>3281</v>
      </c>
      <c r="C2" s="21" t="s">
        <v>3331</v>
      </c>
      <c r="G2" s="22" t="s">
        <v>3289</v>
      </c>
      <c r="H2" s="21" t="s">
        <v>3331</v>
      </c>
      <c r="L2" s="4"/>
      <c r="M2" s="9" t="s">
        <v>3332</v>
      </c>
      <c r="N2" s="21" t="s">
        <v>3331</v>
      </c>
    </row>
    <row r="3" spans="2:14">
      <c r="B3" t="s">
        <v>228</v>
      </c>
      <c r="C3" t="s">
        <v>229</v>
      </c>
      <c r="G3" s="23">
        <v>0</v>
      </c>
      <c r="H3" t="s">
        <v>1192</v>
      </c>
      <c r="M3" s="6" t="s">
        <v>228</v>
      </c>
      <c r="N3" t="s">
        <v>229</v>
      </c>
    </row>
    <row r="4" spans="2:14">
      <c r="B4" t="s">
        <v>989</v>
      </c>
      <c r="C4" t="s">
        <v>990</v>
      </c>
      <c r="G4" s="23">
        <v>1</v>
      </c>
      <c r="H4" t="s">
        <v>87</v>
      </c>
      <c r="M4" s="6" t="s">
        <v>3333</v>
      </c>
      <c r="N4" t="s">
        <v>3334</v>
      </c>
    </row>
    <row r="5" spans="2:14">
      <c r="B5" t="s">
        <v>3284</v>
      </c>
      <c r="C5" t="s">
        <v>3335</v>
      </c>
      <c r="G5" s="23">
        <v>2</v>
      </c>
      <c r="H5" t="s">
        <v>126</v>
      </c>
      <c r="M5" s="6" t="s">
        <v>227</v>
      </c>
      <c r="N5" t="s">
        <v>3336</v>
      </c>
    </row>
    <row r="6" spans="2:14">
      <c r="B6" t="s">
        <v>2828</v>
      </c>
      <c r="C6" t="s">
        <v>3034</v>
      </c>
      <c r="G6" s="23">
        <v>3</v>
      </c>
      <c r="H6" t="s">
        <v>977</v>
      </c>
      <c r="M6" s="6" t="s">
        <v>3337</v>
      </c>
      <c r="N6" t="s">
        <v>3338</v>
      </c>
    </row>
    <row r="7" spans="2:14">
      <c r="B7" t="s">
        <v>3285</v>
      </c>
      <c r="C7" t="s">
        <v>3339</v>
      </c>
      <c r="G7" s="23">
        <v>4</v>
      </c>
      <c r="H7" t="s">
        <v>25</v>
      </c>
      <c r="M7" s="6" t="s">
        <v>3340</v>
      </c>
      <c r="N7" t="s">
        <v>3341</v>
      </c>
    </row>
    <row r="8" spans="2:14">
      <c r="B8" t="s">
        <v>1277</v>
      </c>
      <c r="C8" t="s">
        <v>1278</v>
      </c>
      <c r="G8" s="23">
        <v>5</v>
      </c>
      <c r="H8" t="s">
        <v>204</v>
      </c>
      <c r="M8" s="6" t="s">
        <v>2811</v>
      </c>
      <c r="N8" t="s">
        <v>3342</v>
      </c>
    </row>
    <row r="9" spans="2:14">
      <c r="B9" s="6" t="s">
        <v>1775</v>
      </c>
      <c r="C9" s="6" t="s">
        <v>3274</v>
      </c>
      <c r="M9" s="6" t="s">
        <v>3343</v>
      </c>
      <c r="N9" t="s">
        <v>3344</v>
      </c>
    </row>
    <row r="10" spans="2:14">
      <c r="B10" t="s">
        <v>2822</v>
      </c>
      <c r="C10" t="s">
        <v>3028</v>
      </c>
      <c r="M10" s="6" t="s">
        <v>3345</v>
      </c>
      <c r="N10" t="s">
        <v>3346</v>
      </c>
    </row>
    <row r="11" spans="2:14">
      <c r="B11" t="s">
        <v>3030</v>
      </c>
      <c r="C11" t="s">
        <v>3031</v>
      </c>
      <c r="M11" s="6" t="s">
        <v>3347</v>
      </c>
      <c r="N11" t="s">
        <v>3348</v>
      </c>
    </row>
    <row r="12" spans="2:14">
      <c r="B12" t="s">
        <v>973</v>
      </c>
      <c r="C12" t="s">
        <v>974</v>
      </c>
      <c r="M12" s="6" t="s">
        <v>3349</v>
      </c>
      <c r="N12" t="s">
        <v>3350</v>
      </c>
    </row>
    <row r="13" spans="2:14">
      <c r="B13" t="s">
        <v>85</v>
      </c>
      <c r="C13" t="s">
        <v>86</v>
      </c>
      <c r="M13" s="6" t="s">
        <v>3351</v>
      </c>
      <c r="N13" t="s">
        <v>3352</v>
      </c>
    </row>
    <row r="14" spans="2:14">
      <c r="B14" s="24" t="s">
        <v>3286</v>
      </c>
      <c r="C14" t="s">
        <v>2312</v>
      </c>
      <c r="M14" s="6" t="s">
        <v>3353</v>
      </c>
      <c r="N14" t="s">
        <v>3354</v>
      </c>
    </row>
    <row r="15" spans="2:14">
      <c r="B15" t="s">
        <v>1136</v>
      </c>
      <c r="C15" t="s">
        <v>1060</v>
      </c>
      <c r="M15" s="6" t="s">
        <v>181</v>
      </c>
      <c r="N15" t="s">
        <v>3355</v>
      </c>
    </row>
    <row r="16" spans="2:14">
      <c r="B16" t="s">
        <v>128</v>
      </c>
      <c r="C16" t="s">
        <v>129</v>
      </c>
      <c r="M16" s="6" t="s">
        <v>3356</v>
      </c>
      <c r="N16" t="s">
        <v>3357</v>
      </c>
    </row>
    <row r="17" spans="2:14">
      <c r="B17" s="6" t="s">
        <v>976</v>
      </c>
      <c r="C17" s="6" t="s">
        <v>182</v>
      </c>
      <c r="M17" s="6" t="s">
        <v>3358</v>
      </c>
      <c r="N17" t="s">
        <v>3359</v>
      </c>
    </row>
    <row r="18" spans="2:14">
      <c r="B18" t="s">
        <v>181</v>
      </c>
      <c r="C18" t="s">
        <v>182</v>
      </c>
      <c r="M18" s="6" t="s">
        <v>3360</v>
      </c>
      <c r="N18" t="s">
        <v>3361</v>
      </c>
    </row>
    <row r="19" spans="2:14">
      <c r="B19" t="s">
        <v>264</v>
      </c>
      <c r="C19" t="s">
        <v>265</v>
      </c>
      <c r="M19" s="6" t="s">
        <v>3362</v>
      </c>
      <c r="N19" t="s">
        <v>3363</v>
      </c>
    </row>
    <row r="20" spans="2:14">
      <c r="B20" t="s">
        <v>2629</v>
      </c>
      <c r="C20" t="s">
        <v>3249</v>
      </c>
      <c r="M20" s="6" t="s">
        <v>3364</v>
      </c>
      <c r="N20" t="s">
        <v>3365</v>
      </c>
    </row>
    <row r="21" spans="2:14">
      <c r="B21" t="s">
        <v>3255</v>
      </c>
      <c r="C21" t="s">
        <v>3256</v>
      </c>
      <c r="M21" s="6" t="s">
        <v>3366</v>
      </c>
      <c r="N21" t="s">
        <v>3367</v>
      </c>
    </row>
    <row r="22" spans="2:14">
      <c r="B22" t="s">
        <v>3237</v>
      </c>
      <c r="C22" t="s">
        <v>3238</v>
      </c>
      <c r="M22" s="6" t="s">
        <v>3368</v>
      </c>
      <c r="N22" t="s">
        <v>3369</v>
      </c>
    </row>
    <row r="23" spans="2:14">
      <c r="B23" s="6" t="s">
        <v>1311</v>
      </c>
      <c r="C23" s="6" t="s">
        <v>1328</v>
      </c>
      <c r="M23" s="6" t="s">
        <v>3370</v>
      </c>
      <c r="N23" t="s">
        <v>3371</v>
      </c>
    </row>
    <row r="24" spans="2:14">
      <c r="B24" t="s">
        <v>184</v>
      </c>
      <c r="C24" t="s">
        <v>185</v>
      </c>
      <c r="M24" s="6" t="s">
        <v>3372</v>
      </c>
      <c r="N24" t="s">
        <v>3031</v>
      </c>
    </row>
    <row r="25" spans="2:14">
      <c r="B25" t="s">
        <v>198</v>
      </c>
      <c r="C25" t="s">
        <v>199</v>
      </c>
      <c r="M25" s="6" t="s">
        <v>3237</v>
      </c>
      <c r="N25" t="s">
        <v>3238</v>
      </c>
    </row>
    <row r="26" spans="2:14">
      <c r="B26" t="s">
        <v>214</v>
      </c>
      <c r="C26" t="s">
        <v>215</v>
      </c>
      <c r="M26" s="6" t="s">
        <v>3373</v>
      </c>
      <c r="N26" t="s">
        <v>3028</v>
      </c>
    </row>
    <row r="27" spans="2:14">
      <c r="B27" t="s">
        <v>218</v>
      </c>
      <c r="C27" t="s">
        <v>219</v>
      </c>
      <c r="M27" s="6" t="s">
        <v>3374</v>
      </c>
      <c r="N27" t="s">
        <v>3375</v>
      </c>
    </row>
    <row r="28" spans="2:14">
      <c r="B28" t="s">
        <v>1304</v>
      </c>
      <c r="C28" t="s">
        <v>1305</v>
      </c>
      <c r="M28" s="6" t="s">
        <v>3376</v>
      </c>
      <c r="N28" t="s">
        <v>3377</v>
      </c>
    </row>
    <row r="29" spans="2:14">
      <c r="B29" t="s">
        <v>202</v>
      </c>
      <c r="C29" t="s">
        <v>203</v>
      </c>
      <c r="M29" s="6" t="s">
        <v>3378</v>
      </c>
      <c r="N29" t="s">
        <v>3379</v>
      </c>
    </row>
    <row r="30" spans="2:14">
      <c r="B30" t="s">
        <v>23</v>
      </c>
      <c r="C30" t="s">
        <v>24</v>
      </c>
      <c r="M30" s="6" t="s">
        <v>3380</v>
      </c>
      <c r="N30" t="s">
        <v>3381</v>
      </c>
    </row>
    <row r="31" spans="2:14">
      <c r="B31" s="6" t="s">
        <v>268</v>
      </c>
      <c r="C31" t="s">
        <v>269</v>
      </c>
      <c r="M31" s="6" t="s">
        <v>3382</v>
      </c>
      <c r="N31" t="s">
        <v>3383</v>
      </c>
    </row>
    <row r="32" spans="2:14">
      <c r="B32" t="s">
        <v>135</v>
      </c>
      <c r="C32" t="s">
        <v>3400</v>
      </c>
      <c r="M32" s="6" t="s">
        <v>19</v>
      </c>
      <c r="N32" t="s">
        <v>3384</v>
      </c>
    </row>
    <row r="33" spans="2:14">
      <c r="B33" t="s">
        <v>1204</v>
      </c>
      <c r="C33" t="s">
        <v>1205</v>
      </c>
      <c r="M33" s="6" t="s">
        <v>225</v>
      </c>
      <c r="N33" t="s">
        <v>3385</v>
      </c>
    </row>
    <row r="34" spans="2:14">
      <c r="B34" s="6" t="s">
        <v>3287</v>
      </c>
      <c r="C34" t="s">
        <v>1192</v>
      </c>
      <c r="M34" s="6" t="s">
        <v>3386</v>
      </c>
      <c r="N34" t="s">
        <v>3387</v>
      </c>
    </row>
    <row r="35" spans="2:14">
      <c r="M35" s="6" t="s">
        <v>3286</v>
      </c>
      <c r="N35" t="s">
        <v>3388</v>
      </c>
    </row>
    <row r="36" spans="2:14">
      <c r="M36" s="6" t="s">
        <v>23</v>
      </c>
      <c r="N36" t="s">
        <v>24</v>
      </c>
    </row>
    <row r="37" spans="2:14">
      <c r="M37" s="6" t="s">
        <v>3389</v>
      </c>
      <c r="N37" t="s">
        <v>3390</v>
      </c>
    </row>
    <row r="38" spans="2:14">
      <c r="M38" s="6" t="s">
        <v>3391</v>
      </c>
      <c r="N38" t="s">
        <v>3392</v>
      </c>
    </row>
    <row r="39" spans="2:14">
      <c r="M39" s="6" t="s">
        <v>989</v>
      </c>
      <c r="N39" t="s">
        <v>3393</v>
      </c>
    </row>
    <row r="40" spans="2:14">
      <c r="M40" s="6" t="s">
        <v>3394</v>
      </c>
      <c r="N40" t="s">
        <v>3395</v>
      </c>
    </row>
    <row r="41" spans="2:14">
      <c r="M41" s="6" t="s">
        <v>3396</v>
      </c>
      <c r="N41" t="s">
        <v>3397</v>
      </c>
    </row>
    <row r="42" spans="2:14">
      <c r="M42" s="6" t="s">
        <v>3398</v>
      </c>
      <c r="N42" t="s">
        <v>3399</v>
      </c>
    </row>
  </sheetData>
  <sheetProtection password="CC93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unit-ditch-irr-crop</vt:lpstr>
      <vt:lpstr>stats</vt:lpstr>
      <vt:lpstr>key</vt:lpstr>
      <vt:lpstr>stats!Print_Area</vt:lpstr>
      <vt:lpstr>stats!Print_Titles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2017-02-02T16:34:46Z</dcterms:modified>
</cp:coreProperties>
</file>